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kr-nas-01\ФОНД\4. Отчеты Фонда\ОТЧЕТ в Думу\Отчет 2023\Годовой 2023\"/>
    </mc:Choice>
  </mc:AlternateContent>
  <bookViews>
    <workbookView xWindow="0" yWindow="0" windowWidth="28800" windowHeight="11730" tabRatio="901"/>
  </bookViews>
  <sheets>
    <sheet name="Свод 2023" sheetId="28" r:id="rId1"/>
    <sheet name="Алек-Сах" sheetId="6" r:id="rId2"/>
    <sheet name="Анива" sheetId="7" r:id="rId3"/>
    <sheet name="Долинск" sheetId="9" r:id="rId4"/>
    <sheet name="Корсаков" sheetId="10" r:id="rId5"/>
    <sheet name="Курильск" sheetId="11" r:id="rId6"/>
    <sheet name="Макаров" sheetId="12" r:id="rId7"/>
    <sheet name="Невельск" sheetId="13" r:id="rId8"/>
    <sheet name="Ноглики" sheetId="14" r:id="rId9"/>
    <sheet name="Оха" sheetId="15" r:id="rId10"/>
    <sheet name="Поронайск" sheetId="16" r:id="rId11"/>
    <sheet name="Северо-Курильск" sheetId="17" r:id="rId12"/>
    <sheet name="Смирных" sheetId="18" r:id="rId13"/>
    <sheet name="Томари" sheetId="19" r:id="rId14"/>
    <sheet name="Тымовск" sheetId="20" r:id="rId15"/>
    <sheet name="Углегорск" sheetId="21" r:id="rId16"/>
    <sheet name="Холмск" sheetId="22" r:id="rId17"/>
    <sheet name="Южно-Курильск" sheetId="24" r:id="rId18"/>
    <sheet name="Южный" sheetId="25" r:id="rId19"/>
  </sheets>
  <definedNames>
    <definedName name="_xlnm._FilterDatabase" localSheetId="1" hidden="1">'Алек-Сах'!$A$4:$G$28</definedName>
    <definedName name="_xlnm._FilterDatabase" localSheetId="2" hidden="1">Анива!$A$4:$G$18</definedName>
    <definedName name="_xlnm._FilterDatabase" localSheetId="3" hidden="1">Долинск!$A$4:$G$16</definedName>
    <definedName name="_xlnm._FilterDatabase" localSheetId="4" hidden="1">Корсаков!$A$5:$G$72</definedName>
    <definedName name="_xlnm._FilterDatabase" localSheetId="5" hidden="1">Курильск!$A$4:$G$21</definedName>
    <definedName name="_xlnm._FilterDatabase" localSheetId="6" hidden="1">Макаров!$A$7:$G$13</definedName>
    <definedName name="_xlnm._FilterDatabase" localSheetId="7" hidden="1">Невельск!$A$4:$G$71</definedName>
    <definedName name="_xlnm._FilterDatabase" localSheetId="8" hidden="1">Ноглики!$A$4:$G$87</definedName>
    <definedName name="_xlnm._FilterDatabase" localSheetId="9" hidden="1">Оха!$A$4:$G$65</definedName>
    <definedName name="_xlnm._FilterDatabase" localSheetId="10" hidden="1">Поронайск!$A$6:$G$35</definedName>
    <definedName name="_xlnm._FilterDatabase" localSheetId="11" hidden="1">'Северо-Курильск'!$A$4:$G$12</definedName>
    <definedName name="_xlnm._FilterDatabase" localSheetId="12" hidden="1">Смирных!$A$4:$G$33</definedName>
    <definedName name="_xlnm._FilterDatabase" localSheetId="13" hidden="1">Томари!$A$4:$G$22</definedName>
    <definedName name="_xlnm._FilterDatabase" localSheetId="14" hidden="1">Тымовск!$A$4:$G$30</definedName>
    <definedName name="_xlnm._FilterDatabase" localSheetId="15" hidden="1">Углегорск!$A$4:$G$63</definedName>
    <definedName name="_xlnm._FilterDatabase" localSheetId="16" hidden="1">Холмск!$A$4:$G$125</definedName>
    <definedName name="_xlnm._FilterDatabase" localSheetId="17" hidden="1">'Южно-Курильск'!$A$4:$G$12</definedName>
    <definedName name="_xlnm._FilterDatabase" localSheetId="18" hidden="1">Южный!$A$5:$G$182</definedName>
    <definedName name="Z_0065B5FD_AA61_4058_85B2_C3BAB2109A30_.wvu.FilterData" localSheetId="16" hidden="1">Холмск!$A$7:$G$39</definedName>
    <definedName name="Z_008F8437_CB1D_4B2B_AA17_369EFC0BEE17_.wvu.FilterData" localSheetId="3" hidden="1">Долинск!$A$7:$G$16</definedName>
    <definedName name="Z_00C45E58_6771_4980_A25E_1805D0CA420B_.wvu.FilterData" localSheetId="17" hidden="1">'Южно-Курильск'!$A$7:$G$7</definedName>
    <definedName name="Z_00C45E58_6771_4980_A25E_1805D0CA420B_.wvu.FilterData" localSheetId="18" hidden="1">Южный!$A$5:$G$181</definedName>
    <definedName name="Z_01F6D367_E2DF_4CCE_A5E0_806C2E550777_.wvu.FilterData" localSheetId="18" hidden="1">Южный!$A$5:$G$181</definedName>
    <definedName name="Z_0D7F788B_F772_42F4_910B_BE9782EE4F47_.wvu.FilterData" localSheetId="3" hidden="1">Долинск!$A$7:$G$16</definedName>
    <definedName name="Z_0D7F788B_F772_42F4_910B_BE9782EE4F47_.wvu.FilterData" localSheetId="4" hidden="1">Корсаков!$A$5:$G$54</definedName>
    <definedName name="Z_0D7F788B_F772_42F4_910B_BE9782EE4F47_.wvu.FilterData" localSheetId="16" hidden="1">Холмск!$A$7:$G$39</definedName>
    <definedName name="Z_0D7F788B_F772_42F4_910B_BE9782EE4F47_.wvu.FilterData" localSheetId="18" hidden="1">Южный!$A$5:$G$181</definedName>
    <definedName name="Z_0EA69325_0AF8_4003_8D75_A2BA6CEB3AC9_.wvu.FilterData" localSheetId="18" hidden="1">Южный!$A$5:$G$181</definedName>
    <definedName name="Z_0FA26556_B856_4471_80A7_7D5D560C6469_.wvu.FilterData" localSheetId="4" hidden="1">Корсаков!$A$5:$G$54</definedName>
    <definedName name="Z_1809D669_BC1C_4C23_8F3A_BE8368283ABC_.wvu.FilterData" localSheetId="1" hidden="1">'Алек-Сах'!$A$7:$G$28</definedName>
    <definedName name="Z_1809D669_BC1C_4C23_8F3A_BE8368283ABC_.wvu.FilterData" localSheetId="4" hidden="1">Корсаков!$A$5:$G$54</definedName>
    <definedName name="Z_1809D669_BC1C_4C23_8F3A_BE8368283ABC_.wvu.FilterData" localSheetId="17" hidden="1">'Южно-Курильск'!$A$7:$G$7</definedName>
    <definedName name="Z_1809D669_BC1C_4C23_8F3A_BE8368283ABC_.wvu.FilterData" localSheetId="18" hidden="1">Южный!$A$5:$G$181</definedName>
    <definedName name="Z_1ABA2E0B_EF6E_4F99_AE6F_ECE542D34EF5_.wvu.FilterData" localSheetId="18" hidden="1">Южный!$A$5:$G$181</definedName>
    <definedName name="Z_1DA3298C_A643_49FF_8E04_1F636218F5D5_.wvu.FilterData" localSheetId="18" hidden="1">Южный!$A$5:$G$181</definedName>
    <definedName name="Z_1EEE327A_2D55_44E1_8F85_2F058D927B4E_.wvu.FilterData" localSheetId="18" hidden="1">Южный!$A$5:$G$181</definedName>
    <definedName name="Z_27AA1BBA_3235_4473_BB36_1B64F39F0BD6_.wvu.FilterData" localSheetId="6" hidden="1">Макаров!$A$7:$G$13</definedName>
    <definedName name="Z_2D52829A_F1DF_4C55_A39F_713D7B0F73D0_.wvu.FilterData" localSheetId="18" hidden="1">Южный!$A$5:$G$181</definedName>
    <definedName name="Z_3080F890_187F_429B_B8E7_05488AC455C7_.wvu.FilterData" localSheetId="18" hidden="1">Южный!$A$5:$G$181</definedName>
    <definedName name="Z_316BDBE5_90FC_4602_A3A2_F4273732C258_.wvu.FilterData" localSheetId="18" hidden="1">Южный!$A$5:$G$181</definedName>
    <definedName name="Z_33DE7006_1E11_4C69_94E1_BB0442C4DEAC_.wvu.FilterData" localSheetId="18" hidden="1">Южный!$A$5:$G$181</definedName>
    <definedName name="Z_3B6397F0_A9CA_40AE_AE45_9F2C02290FE7_.wvu.FilterData" localSheetId="18" hidden="1">Южный!$A$5:$G$181</definedName>
    <definedName name="Z_45244679_6AF5_4892_9063_8E067A0AD49C_.wvu.FilterData" localSheetId="14" hidden="1">Тымовск!$A$7:$G$20</definedName>
    <definedName name="Z_461246CD_B532_48FD_8AA4_DAE9536C0D60_.wvu.FilterData" localSheetId="1" hidden="1">'Алек-Сах'!$A$7:$G$28</definedName>
    <definedName name="Z_461246CD_B532_48FD_8AA4_DAE9536C0D60_.wvu.FilterData" localSheetId="18" hidden="1">Южный!$A$5:$G$181</definedName>
    <definedName name="Z_468E9423_3B06_4336_869E_B33074B6764A_.wvu.FilterData" localSheetId="18" hidden="1">Южный!$A$5:$G$181</definedName>
    <definedName name="Z_4C8E60CB_E1CD_4876_B9DD_6FA8BCCBAE4B_.wvu.FilterData" localSheetId="3" hidden="1">Долинск!$A$7:$G$16</definedName>
    <definedName name="Z_4C8E60CB_E1CD_4876_B9DD_6FA8BCCBAE4B_.wvu.FilterData" localSheetId="10" hidden="1">Поронайск!$A$7:$G$15</definedName>
    <definedName name="Z_4C8E60CB_E1CD_4876_B9DD_6FA8BCCBAE4B_.wvu.FilterData" localSheetId="18" hidden="1">Южный!$A$5:$G$181</definedName>
    <definedName name="Z_54D45611_EB64_4CD2_9C35_724E1E26D6B7_.wvu.FilterData" localSheetId="3" hidden="1">Долинск!$A$7:$G$16</definedName>
    <definedName name="Z_5827D592_EF4F_48E7_9816_8853CFD55766_.wvu.FilterData" localSheetId="9" hidden="1">Оха!$A$7:$G$65</definedName>
    <definedName name="Z_5827D592_EF4F_48E7_9816_8853CFD55766_.wvu.FilterData" localSheetId="15" hidden="1">Углегорск!$A$6:$G$26</definedName>
    <definedName name="Z_5827D592_EF4F_48E7_9816_8853CFD55766_.wvu.FilterData" localSheetId="16" hidden="1">Холмск!$A$7:$G$39</definedName>
    <definedName name="Z_5827D592_EF4F_48E7_9816_8853CFD55766_.wvu.FilterData" localSheetId="18" hidden="1">Южный!$A$5:$G$181</definedName>
    <definedName name="Z_59F48B70_7D72_4FD9_9294_BEEB978AB486_.wvu.Cols" localSheetId="0" hidden="1">'Свод 2023'!$R:$R</definedName>
    <definedName name="Z_59F48B70_7D72_4FD9_9294_BEEB978AB486_.wvu.FilterData" localSheetId="1" hidden="1">'Алек-Сах'!$A$7:$G$28</definedName>
    <definedName name="Z_59F48B70_7D72_4FD9_9294_BEEB978AB486_.wvu.FilterData" localSheetId="2" hidden="1">Анива!$A$6:$G$18</definedName>
    <definedName name="Z_59F48B70_7D72_4FD9_9294_BEEB978AB486_.wvu.FilterData" localSheetId="3" hidden="1">Долинск!$A$7:$G$16</definedName>
    <definedName name="Z_59F48B70_7D72_4FD9_9294_BEEB978AB486_.wvu.FilterData" localSheetId="4" hidden="1">Корсаков!$A$5:$G$54</definedName>
    <definedName name="Z_59F48B70_7D72_4FD9_9294_BEEB978AB486_.wvu.FilterData" localSheetId="5" hidden="1">Курильск!$A$7:$G$19</definedName>
    <definedName name="Z_59F48B70_7D72_4FD9_9294_BEEB978AB486_.wvu.FilterData" localSheetId="6" hidden="1">Макаров!$A$7:$G$13</definedName>
    <definedName name="Z_59F48B70_7D72_4FD9_9294_BEEB978AB486_.wvu.FilterData" localSheetId="7" hidden="1">Невельск!$A$7:$G$45</definedName>
    <definedName name="Z_59F48B70_7D72_4FD9_9294_BEEB978AB486_.wvu.FilterData" localSheetId="8" hidden="1">Ноглики!$A$1:$G$72</definedName>
    <definedName name="Z_59F48B70_7D72_4FD9_9294_BEEB978AB486_.wvu.FilterData" localSheetId="9" hidden="1">Оха!$A$7:$G$65</definedName>
    <definedName name="Z_59F48B70_7D72_4FD9_9294_BEEB978AB486_.wvu.FilterData" localSheetId="10" hidden="1">Поронайск!$A$7:$G$15</definedName>
    <definedName name="Z_59F48B70_7D72_4FD9_9294_BEEB978AB486_.wvu.FilterData" localSheetId="11" hidden="1">'Северо-Курильск'!$A$7:$G$7</definedName>
    <definedName name="Z_59F48B70_7D72_4FD9_9294_BEEB978AB486_.wvu.FilterData" localSheetId="12" hidden="1">Смирных!$A$7:$G$17</definedName>
    <definedName name="Z_59F48B70_7D72_4FD9_9294_BEEB978AB486_.wvu.FilterData" localSheetId="13" hidden="1">Томари!$A$8:$G$17</definedName>
    <definedName name="Z_59F48B70_7D72_4FD9_9294_BEEB978AB486_.wvu.FilterData" localSheetId="14" hidden="1">Тымовск!$A$7:$G$20</definedName>
    <definedName name="Z_59F48B70_7D72_4FD9_9294_BEEB978AB486_.wvu.FilterData" localSheetId="15" hidden="1">Углегорск!$A$6:$G$26</definedName>
    <definedName name="Z_59F48B70_7D72_4FD9_9294_BEEB978AB486_.wvu.FilterData" localSheetId="16" hidden="1">Холмск!$A$7:$G$39</definedName>
    <definedName name="Z_59F48B70_7D72_4FD9_9294_BEEB978AB486_.wvu.FilterData" localSheetId="17" hidden="1">'Южно-Курильск'!$A$7:$G$7</definedName>
    <definedName name="Z_59F48B70_7D72_4FD9_9294_BEEB978AB486_.wvu.FilterData" localSheetId="18" hidden="1">Южный!$A$5:$G$181</definedName>
    <definedName name="Z_59F48B70_7D72_4FD9_9294_BEEB978AB486_.wvu.PrintArea" localSheetId="1" hidden="1">'Алек-Сах'!$A$2:$G$28</definedName>
    <definedName name="Z_59F48B70_7D72_4FD9_9294_BEEB978AB486_.wvu.PrintArea" localSheetId="2" hidden="1">Анива!$A$2:$H$18</definedName>
    <definedName name="Z_59F48B70_7D72_4FD9_9294_BEEB978AB486_.wvu.PrintArea" localSheetId="3" hidden="1">Долинск!$A$2:$G$64</definedName>
    <definedName name="Z_59F48B70_7D72_4FD9_9294_BEEB978AB486_.wvu.PrintArea" localSheetId="4" hidden="1">Корсаков!$A$2:$G$54</definedName>
    <definedName name="Z_59F48B70_7D72_4FD9_9294_BEEB978AB486_.wvu.PrintArea" localSheetId="5" hidden="1">Курильск!$A$1:$G$21</definedName>
    <definedName name="Z_59F48B70_7D72_4FD9_9294_BEEB978AB486_.wvu.PrintArea" localSheetId="6" hidden="1">Макаров!$A$1:$G$13</definedName>
    <definedName name="Z_59F48B70_7D72_4FD9_9294_BEEB978AB486_.wvu.PrintArea" localSheetId="7" hidden="1">Невельск!$A$1:$G$71</definedName>
    <definedName name="Z_59F48B70_7D72_4FD9_9294_BEEB978AB486_.wvu.PrintArea" localSheetId="8" hidden="1">Ноглики!$A$1:$G$88</definedName>
    <definedName name="Z_59F48B70_7D72_4FD9_9294_BEEB978AB486_.wvu.PrintArea" localSheetId="9" hidden="1">Оха!$A$1:$G$83</definedName>
    <definedName name="Z_59F48B70_7D72_4FD9_9294_BEEB978AB486_.wvu.PrintArea" localSheetId="10" hidden="1">Поронайск!$A$1:$G$35</definedName>
    <definedName name="Z_59F48B70_7D72_4FD9_9294_BEEB978AB486_.wvu.PrintArea" localSheetId="0" hidden="1">'Свод 2023'!$A$2:$V$26</definedName>
    <definedName name="Z_59F48B70_7D72_4FD9_9294_BEEB978AB486_.wvu.PrintArea" localSheetId="12" hidden="1">Смирных!$A$1:$G$39</definedName>
    <definedName name="Z_59F48B70_7D72_4FD9_9294_BEEB978AB486_.wvu.PrintArea" localSheetId="13" hidden="1">Томари!$A$1:$G$17</definedName>
    <definedName name="Z_59F48B70_7D72_4FD9_9294_BEEB978AB486_.wvu.PrintArea" localSheetId="14" hidden="1">Тымовск!$A$1:$G$27</definedName>
    <definedName name="Z_59F48B70_7D72_4FD9_9294_BEEB978AB486_.wvu.PrintArea" localSheetId="15" hidden="1">Углегорск!$A$1:$G$77</definedName>
    <definedName name="Z_59F48B70_7D72_4FD9_9294_BEEB978AB486_.wvu.PrintArea" localSheetId="16" hidden="1">Холмск!$A$1:$G$125</definedName>
    <definedName name="Z_59F48B70_7D72_4FD9_9294_BEEB978AB486_.wvu.PrintArea" localSheetId="17" hidden="1">'Южно-Курильск'!$A$1:$G$12</definedName>
    <definedName name="Z_59F48B70_7D72_4FD9_9294_BEEB978AB486_.wvu.PrintArea" localSheetId="18" hidden="1">Южный!$A$1:$G$182</definedName>
    <definedName name="Z_5A8639DD_81CE_471B_B41B_E591F69E5BD7_.wvu.Cols" localSheetId="0" hidden="1">'Свод 2023'!$R:$R</definedName>
    <definedName name="Z_5A8639DD_81CE_471B_B41B_E591F69E5BD7_.wvu.FilterData" localSheetId="1" hidden="1">'Алек-Сах'!$A$7:$G$28</definedName>
    <definedName name="Z_5A8639DD_81CE_471B_B41B_E591F69E5BD7_.wvu.FilterData" localSheetId="2" hidden="1">Анива!$A$6:$G$18</definedName>
    <definedName name="Z_5A8639DD_81CE_471B_B41B_E591F69E5BD7_.wvu.FilterData" localSheetId="3" hidden="1">Долинск!$A$7:$G$16</definedName>
    <definedName name="Z_5A8639DD_81CE_471B_B41B_E591F69E5BD7_.wvu.FilterData" localSheetId="4" hidden="1">Корсаков!$A$5:$G$54</definedName>
    <definedName name="Z_5A8639DD_81CE_471B_B41B_E591F69E5BD7_.wvu.FilterData" localSheetId="5" hidden="1">Курильск!$A$7:$G$19</definedName>
    <definedName name="Z_5A8639DD_81CE_471B_B41B_E591F69E5BD7_.wvu.FilterData" localSheetId="6" hidden="1">Макаров!$A$7:$G$13</definedName>
    <definedName name="Z_5A8639DD_81CE_471B_B41B_E591F69E5BD7_.wvu.FilterData" localSheetId="7" hidden="1">Невельск!$A$7:$G$45</definedName>
    <definedName name="Z_5A8639DD_81CE_471B_B41B_E591F69E5BD7_.wvu.FilterData" localSheetId="8" hidden="1">Ноглики!$A$1:$G$72</definedName>
    <definedName name="Z_5A8639DD_81CE_471B_B41B_E591F69E5BD7_.wvu.FilterData" localSheetId="9" hidden="1">Оха!$A$7:$G$65</definedName>
    <definedName name="Z_5A8639DD_81CE_471B_B41B_E591F69E5BD7_.wvu.FilterData" localSheetId="10" hidden="1">Поронайск!$A$7:$G$15</definedName>
    <definedName name="Z_5A8639DD_81CE_471B_B41B_E591F69E5BD7_.wvu.FilterData" localSheetId="11" hidden="1">'Северо-Курильск'!$A$7:$G$7</definedName>
    <definedName name="Z_5A8639DD_81CE_471B_B41B_E591F69E5BD7_.wvu.FilterData" localSheetId="12" hidden="1">Смирных!$A$7:$G$17</definedName>
    <definedName name="Z_5A8639DD_81CE_471B_B41B_E591F69E5BD7_.wvu.FilterData" localSheetId="13" hidden="1">Томари!$A$8:$G$17</definedName>
    <definedName name="Z_5A8639DD_81CE_471B_B41B_E591F69E5BD7_.wvu.FilterData" localSheetId="14" hidden="1">Тымовск!$A$7:$G$20</definedName>
    <definedName name="Z_5A8639DD_81CE_471B_B41B_E591F69E5BD7_.wvu.FilterData" localSheetId="15" hidden="1">Углегорск!$A$6:$G$26</definedName>
    <definedName name="Z_5A8639DD_81CE_471B_B41B_E591F69E5BD7_.wvu.FilterData" localSheetId="16" hidden="1">Холмск!$A$7:$G$39</definedName>
    <definedName name="Z_5A8639DD_81CE_471B_B41B_E591F69E5BD7_.wvu.FilterData" localSheetId="17" hidden="1">'Южно-Курильск'!$A$7:$G$7</definedName>
    <definedName name="Z_5A8639DD_81CE_471B_B41B_E591F69E5BD7_.wvu.FilterData" localSheetId="18" hidden="1">Южный!$A$5:$G$181</definedName>
    <definedName name="Z_5A8639DD_81CE_471B_B41B_E591F69E5BD7_.wvu.PrintArea" localSheetId="1" hidden="1">'Алек-Сах'!$A$2:$G$28</definedName>
    <definedName name="Z_5A8639DD_81CE_471B_B41B_E591F69E5BD7_.wvu.PrintArea" localSheetId="2" hidden="1">Анива!$A$2:$H$18</definedName>
    <definedName name="Z_5A8639DD_81CE_471B_B41B_E591F69E5BD7_.wvu.PrintArea" localSheetId="3" hidden="1">Долинск!$A$2:$G$64</definedName>
    <definedName name="Z_5A8639DD_81CE_471B_B41B_E591F69E5BD7_.wvu.PrintArea" localSheetId="4" hidden="1">Корсаков!$A$2:$G$54</definedName>
    <definedName name="Z_5A8639DD_81CE_471B_B41B_E591F69E5BD7_.wvu.PrintArea" localSheetId="5" hidden="1">Курильск!$A$1:$G$21</definedName>
    <definedName name="Z_5A8639DD_81CE_471B_B41B_E591F69E5BD7_.wvu.PrintArea" localSheetId="6" hidden="1">Макаров!$A$1:$G$13</definedName>
    <definedName name="Z_5A8639DD_81CE_471B_B41B_E591F69E5BD7_.wvu.PrintArea" localSheetId="7" hidden="1">Невельск!$A$1:$G$71</definedName>
    <definedName name="Z_5A8639DD_81CE_471B_B41B_E591F69E5BD7_.wvu.PrintArea" localSheetId="8" hidden="1">Ноглики!$A$1:$G$88</definedName>
    <definedName name="Z_5A8639DD_81CE_471B_B41B_E591F69E5BD7_.wvu.PrintArea" localSheetId="9" hidden="1">Оха!$A$1:$G$83</definedName>
    <definedName name="Z_5A8639DD_81CE_471B_B41B_E591F69E5BD7_.wvu.PrintArea" localSheetId="10" hidden="1">Поронайск!$A$1:$G$35</definedName>
    <definedName name="Z_5A8639DD_81CE_471B_B41B_E591F69E5BD7_.wvu.PrintArea" localSheetId="0" hidden="1">'Свод 2023'!$A$2:$V$26</definedName>
    <definedName name="Z_5A8639DD_81CE_471B_B41B_E591F69E5BD7_.wvu.PrintArea" localSheetId="12" hidden="1">Смирных!$A$1:$G$39</definedName>
    <definedName name="Z_5A8639DD_81CE_471B_B41B_E591F69E5BD7_.wvu.PrintArea" localSheetId="13" hidden="1">Томари!$A$1:$G$17</definedName>
    <definedName name="Z_5A8639DD_81CE_471B_B41B_E591F69E5BD7_.wvu.PrintArea" localSheetId="14" hidden="1">Тымовск!$A$1:$G$27</definedName>
    <definedName name="Z_5A8639DD_81CE_471B_B41B_E591F69E5BD7_.wvu.PrintArea" localSheetId="15" hidden="1">Углегорск!$A$1:$G$77</definedName>
    <definedName name="Z_5A8639DD_81CE_471B_B41B_E591F69E5BD7_.wvu.PrintArea" localSheetId="16" hidden="1">Холмск!$A$1:$G$125</definedName>
    <definedName name="Z_5A8639DD_81CE_471B_B41B_E591F69E5BD7_.wvu.PrintArea" localSheetId="17" hidden="1">'Южно-Курильск'!$A$1:$G$12</definedName>
    <definedName name="Z_5A8639DD_81CE_471B_B41B_E591F69E5BD7_.wvu.PrintArea" localSheetId="18" hidden="1">Южный!$A$1:$G$182</definedName>
    <definedName name="Z_62308296_288D_4E16_A933_8C54F35718B5_.wvu.FilterData" localSheetId="1" hidden="1">'Алек-Сах'!$A$7:$G$28</definedName>
    <definedName name="Z_62308296_288D_4E16_A933_8C54F35718B5_.wvu.FilterData" localSheetId="2" hidden="1">Анива!$A$6:$G$18</definedName>
    <definedName name="Z_62308296_288D_4E16_A933_8C54F35718B5_.wvu.FilterData" localSheetId="3" hidden="1">Долинск!$A$7:$G$16</definedName>
    <definedName name="Z_62308296_288D_4E16_A933_8C54F35718B5_.wvu.FilterData" localSheetId="5" hidden="1">Курильск!$A$7:$G$19</definedName>
    <definedName name="Z_62308296_288D_4E16_A933_8C54F35718B5_.wvu.FilterData" localSheetId="8" hidden="1">Ноглики!$A$1:$G$72</definedName>
    <definedName name="Z_62308296_288D_4E16_A933_8C54F35718B5_.wvu.FilterData" localSheetId="18" hidden="1">Южный!$A$5:$G$181</definedName>
    <definedName name="Z_63D8C6CC_2690_462E_B473_DE083B80882E_.wvu.FilterData" localSheetId="1" hidden="1">'Алек-Сах'!$A$7:$G$28</definedName>
    <definedName name="Z_63D8C6CC_2690_462E_B473_DE083B80882E_.wvu.FilterData" localSheetId="4" hidden="1">Корсаков!$A$5:$G$54</definedName>
    <definedName name="Z_63D8C6CC_2690_462E_B473_DE083B80882E_.wvu.FilterData" localSheetId="15" hidden="1">Углегорск!$A$6:$G$26</definedName>
    <definedName name="Z_63D8C6CC_2690_462E_B473_DE083B80882E_.wvu.FilterData" localSheetId="16" hidden="1">Холмск!$A$7:$G$39</definedName>
    <definedName name="Z_66AA0414_412D_4A43_B7F8_62A87189B29B_.wvu.FilterData" localSheetId="18" hidden="1">Южный!$A$5:$G$181</definedName>
    <definedName name="Z_69069F04_4690_4931_9CE8_4092E667CE9B_.wvu.FilterData" localSheetId="14" hidden="1">Тымовск!$A$7:$G$20</definedName>
    <definedName name="Z_69069F04_4690_4931_9CE8_4092E667CE9B_.wvu.FilterData" localSheetId="18" hidden="1">Южный!$A$5:$G$181</definedName>
    <definedName name="Z_6D451728_D387_4C6B_8CF0_C1427C7905CC_.wvu.Cols" localSheetId="1" hidden="1">'Алек-Сах'!#REF!</definedName>
    <definedName name="Z_6D451728_D387_4C6B_8CF0_C1427C7905CC_.wvu.Cols" localSheetId="2" hidden="1">Анива!#REF!</definedName>
    <definedName name="Z_6D451728_D387_4C6B_8CF0_C1427C7905CC_.wvu.Cols" localSheetId="3" hidden="1">Долинск!#REF!</definedName>
    <definedName name="Z_6D451728_D387_4C6B_8CF0_C1427C7905CC_.wvu.Cols" localSheetId="4" hidden="1">Корсаков!#REF!</definedName>
    <definedName name="Z_6D451728_D387_4C6B_8CF0_C1427C7905CC_.wvu.Cols" localSheetId="5" hidden="1">Курильск!#REF!</definedName>
    <definedName name="Z_6D451728_D387_4C6B_8CF0_C1427C7905CC_.wvu.Cols" localSheetId="6" hidden="1">Макаров!#REF!</definedName>
    <definedName name="Z_6D451728_D387_4C6B_8CF0_C1427C7905CC_.wvu.Cols" localSheetId="7" hidden="1">Невельск!#REF!</definedName>
    <definedName name="Z_6D451728_D387_4C6B_8CF0_C1427C7905CC_.wvu.Cols" localSheetId="8" hidden="1">Ноглики!#REF!</definedName>
    <definedName name="Z_6D451728_D387_4C6B_8CF0_C1427C7905CC_.wvu.Cols" localSheetId="9" hidden="1">Оха!#REF!</definedName>
    <definedName name="Z_6D451728_D387_4C6B_8CF0_C1427C7905CC_.wvu.Cols" localSheetId="10" hidden="1">Поронайск!#REF!</definedName>
    <definedName name="Z_6D451728_D387_4C6B_8CF0_C1427C7905CC_.wvu.Cols" localSheetId="0" hidden="1">'Свод 2023'!$R:$R</definedName>
    <definedName name="Z_6D451728_D387_4C6B_8CF0_C1427C7905CC_.wvu.Cols" localSheetId="11" hidden="1">'Северо-Курильск'!#REF!</definedName>
    <definedName name="Z_6D451728_D387_4C6B_8CF0_C1427C7905CC_.wvu.Cols" localSheetId="12" hidden="1">Смирных!#REF!</definedName>
    <definedName name="Z_6D451728_D387_4C6B_8CF0_C1427C7905CC_.wvu.Cols" localSheetId="13" hidden="1">Томари!#REF!</definedName>
    <definedName name="Z_6D451728_D387_4C6B_8CF0_C1427C7905CC_.wvu.Cols" localSheetId="14" hidden="1">Тымовск!#REF!</definedName>
    <definedName name="Z_6D451728_D387_4C6B_8CF0_C1427C7905CC_.wvu.Cols" localSheetId="15" hidden="1">Углегорск!#REF!</definedName>
    <definedName name="Z_6D451728_D387_4C6B_8CF0_C1427C7905CC_.wvu.Cols" localSheetId="16" hidden="1">Холмск!#REF!</definedName>
    <definedName name="Z_6D451728_D387_4C6B_8CF0_C1427C7905CC_.wvu.Cols" localSheetId="17" hidden="1">'Южно-Курильск'!#REF!</definedName>
    <definedName name="Z_6D451728_D387_4C6B_8CF0_C1427C7905CC_.wvu.Cols" localSheetId="18" hidden="1">Южный!#REF!</definedName>
    <definedName name="Z_6D451728_D387_4C6B_8CF0_C1427C7905CC_.wvu.FilterData" localSheetId="1" hidden="1">'Алек-Сах'!$A$7:$G$28</definedName>
    <definedName name="Z_6D451728_D387_4C6B_8CF0_C1427C7905CC_.wvu.FilterData" localSheetId="2" hidden="1">Анива!$A$6:$G$18</definedName>
    <definedName name="Z_6D451728_D387_4C6B_8CF0_C1427C7905CC_.wvu.FilterData" localSheetId="3" hidden="1">Долинск!$A$7:$G$16</definedName>
    <definedName name="Z_6D451728_D387_4C6B_8CF0_C1427C7905CC_.wvu.FilterData" localSheetId="4" hidden="1">Корсаков!$A$5:$G$54</definedName>
    <definedName name="Z_6D451728_D387_4C6B_8CF0_C1427C7905CC_.wvu.FilterData" localSheetId="5" hidden="1">Курильск!$A$7:$G$19</definedName>
    <definedName name="Z_6D451728_D387_4C6B_8CF0_C1427C7905CC_.wvu.FilterData" localSheetId="6" hidden="1">Макаров!$A$7:$G$13</definedName>
    <definedName name="Z_6D451728_D387_4C6B_8CF0_C1427C7905CC_.wvu.FilterData" localSheetId="7" hidden="1">Невельск!$A$7:$G$45</definedName>
    <definedName name="Z_6D451728_D387_4C6B_8CF0_C1427C7905CC_.wvu.FilterData" localSheetId="8" hidden="1">Ноглики!$A$1:$G$72</definedName>
    <definedName name="Z_6D451728_D387_4C6B_8CF0_C1427C7905CC_.wvu.FilterData" localSheetId="9" hidden="1">Оха!$A$7:$G$65</definedName>
    <definedName name="Z_6D451728_D387_4C6B_8CF0_C1427C7905CC_.wvu.FilterData" localSheetId="10" hidden="1">Поронайск!$A$7:$G$15</definedName>
    <definedName name="Z_6D451728_D387_4C6B_8CF0_C1427C7905CC_.wvu.FilterData" localSheetId="11" hidden="1">'Северо-Курильск'!$A$7:$G$7</definedName>
    <definedName name="Z_6D451728_D387_4C6B_8CF0_C1427C7905CC_.wvu.FilterData" localSheetId="12" hidden="1">Смирных!$A$7:$G$17</definedName>
    <definedName name="Z_6D451728_D387_4C6B_8CF0_C1427C7905CC_.wvu.FilterData" localSheetId="13" hidden="1">Томари!$A$8:$G$17</definedName>
    <definedName name="Z_6D451728_D387_4C6B_8CF0_C1427C7905CC_.wvu.FilterData" localSheetId="14" hidden="1">Тымовск!$A$7:$G$20</definedName>
    <definedName name="Z_6D451728_D387_4C6B_8CF0_C1427C7905CC_.wvu.FilterData" localSheetId="15" hidden="1">Углегорск!$A$6:$G$26</definedName>
    <definedName name="Z_6D451728_D387_4C6B_8CF0_C1427C7905CC_.wvu.FilterData" localSheetId="16" hidden="1">Холмск!$A$7:$G$39</definedName>
    <definedName name="Z_6D451728_D387_4C6B_8CF0_C1427C7905CC_.wvu.FilterData" localSheetId="17" hidden="1">'Южно-Курильск'!$A$7:$G$7</definedName>
    <definedName name="Z_6D451728_D387_4C6B_8CF0_C1427C7905CC_.wvu.FilterData" localSheetId="18" hidden="1">Южный!$A$5:$G$181</definedName>
    <definedName name="Z_6D451728_D387_4C6B_8CF0_C1427C7905CC_.wvu.PrintArea" localSheetId="1" hidden="1">'Алек-Сах'!$A$2:$G$28</definedName>
    <definedName name="Z_6D451728_D387_4C6B_8CF0_C1427C7905CC_.wvu.PrintArea" localSheetId="2" hidden="1">Анива!$A$2:$H$18</definedName>
    <definedName name="Z_6D451728_D387_4C6B_8CF0_C1427C7905CC_.wvu.PrintArea" localSheetId="3" hidden="1">Долинск!$A$2:$G$16</definedName>
    <definedName name="Z_6D451728_D387_4C6B_8CF0_C1427C7905CC_.wvu.PrintArea" localSheetId="4" hidden="1">Корсаков!$A$2:$G$54</definedName>
    <definedName name="Z_6D451728_D387_4C6B_8CF0_C1427C7905CC_.wvu.PrintArea" localSheetId="5" hidden="1">Курильск!$A$1:$G$19</definedName>
    <definedName name="Z_6D451728_D387_4C6B_8CF0_C1427C7905CC_.wvu.PrintArea" localSheetId="6" hidden="1">Макаров!$A$1:$G$13</definedName>
    <definedName name="Z_6D451728_D387_4C6B_8CF0_C1427C7905CC_.wvu.PrintArea" localSheetId="7" hidden="1">Невельск!$A$1:$G$45</definedName>
    <definedName name="Z_6D451728_D387_4C6B_8CF0_C1427C7905CC_.wvu.PrintArea" localSheetId="8" hidden="1">Ноглики!$A$1:$G$72</definedName>
    <definedName name="Z_6D451728_D387_4C6B_8CF0_C1427C7905CC_.wvu.PrintArea" localSheetId="9" hidden="1">Оха!$A$1:$G$65</definedName>
    <definedName name="Z_6D451728_D387_4C6B_8CF0_C1427C7905CC_.wvu.PrintArea" localSheetId="10" hidden="1">Поронайск!$A$1:$G$15</definedName>
    <definedName name="Z_6D451728_D387_4C6B_8CF0_C1427C7905CC_.wvu.PrintArea" localSheetId="0" hidden="1">'Свод 2023'!$A$2:$V$26</definedName>
    <definedName name="Z_6D451728_D387_4C6B_8CF0_C1427C7905CC_.wvu.PrintArea" localSheetId="11" hidden="1">'Северо-Курильск'!$A$1:$G$15</definedName>
    <definedName name="Z_6D451728_D387_4C6B_8CF0_C1427C7905CC_.wvu.PrintArea" localSheetId="12" hidden="1">Смирных!$A$1:$G$17</definedName>
    <definedName name="Z_6D451728_D387_4C6B_8CF0_C1427C7905CC_.wvu.PrintArea" localSheetId="13" hidden="1">Томари!$A$1:$G$17</definedName>
    <definedName name="Z_6D451728_D387_4C6B_8CF0_C1427C7905CC_.wvu.PrintArea" localSheetId="14" hidden="1">Тымовск!$A$1:$G$20</definedName>
    <definedName name="Z_6D451728_D387_4C6B_8CF0_C1427C7905CC_.wvu.PrintArea" localSheetId="15" hidden="1">Углегорск!$A$1:$G$26</definedName>
    <definedName name="Z_6D451728_D387_4C6B_8CF0_C1427C7905CC_.wvu.PrintArea" localSheetId="16" hidden="1">Холмск!$A$1:$G$39</definedName>
    <definedName name="Z_6D451728_D387_4C6B_8CF0_C1427C7905CC_.wvu.PrintArea" localSheetId="17" hidden="1">'Южно-Курильск'!$A$1:$G$7</definedName>
    <definedName name="Z_6D451728_D387_4C6B_8CF0_C1427C7905CC_.wvu.PrintArea" localSheetId="18" hidden="1">Южный!$A$1:$G$181</definedName>
    <definedName name="Z_6F86259A_819B_48E7_AA70_5CE2301BFDDE_.wvu.FilterData" localSheetId="3" hidden="1">Долинск!$A$7:$G$16</definedName>
    <definedName name="Z_6F86259A_819B_48E7_AA70_5CE2301BFDDE_.wvu.FilterData" localSheetId="4" hidden="1">Корсаков!$A$5:$G$54</definedName>
    <definedName name="Z_6F86259A_819B_48E7_AA70_5CE2301BFDDE_.wvu.FilterData" localSheetId="9" hidden="1">Оха!$A$7:$G$65</definedName>
    <definedName name="Z_6F86259A_819B_48E7_AA70_5CE2301BFDDE_.wvu.FilterData" localSheetId="11" hidden="1">'Северо-Курильск'!$A$7:$G$7</definedName>
    <definedName name="Z_6F86259A_819B_48E7_AA70_5CE2301BFDDE_.wvu.FilterData" localSheetId="13" hidden="1">Томари!$A$8:$G$17</definedName>
    <definedName name="Z_6F86259A_819B_48E7_AA70_5CE2301BFDDE_.wvu.FilterData" localSheetId="15" hidden="1">Углегорск!$A$6:$G$26</definedName>
    <definedName name="Z_6F86259A_819B_48E7_AA70_5CE2301BFDDE_.wvu.FilterData" localSheetId="18" hidden="1">Южный!$A$5:$G$181</definedName>
    <definedName name="Z_783D3C0C_CE17_4F16_82F4_6A96184069D1_.wvu.FilterData" localSheetId="3" hidden="1">Долинск!$A$7:$G$16</definedName>
    <definedName name="Z_7D3B128B_4E53_43AF_9E9D_67EE1E178E2F_.wvu.FilterData" localSheetId="3" hidden="1">Долинск!$A$7:$G$16</definedName>
    <definedName name="Z_7D3B128B_4E53_43AF_9E9D_67EE1E178E2F_.wvu.FilterData" localSheetId="18" hidden="1">Южный!$A$5:$G$181</definedName>
    <definedName name="Z_8251D50A_4BE3_4790_B4EA_6E283ECC2CBE_.wvu.FilterData" localSheetId="2" hidden="1">Анива!$A$6:$G$18</definedName>
    <definedName name="Z_8251D50A_4BE3_4790_B4EA_6E283ECC2CBE_.wvu.FilterData" localSheetId="5" hidden="1">Курильск!$A$7:$G$19</definedName>
    <definedName name="Z_8251D50A_4BE3_4790_B4EA_6E283ECC2CBE_.wvu.FilterData" localSheetId="7" hidden="1">Невельск!$A$7:$G$45</definedName>
    <definedName name="Z_8251D50A_4BE3_4790_B4EA_6E283ECC2CBE_.wvu.FilterData" localSheetId="8" hidden="1">Ноглики!$A$1:$G$72</definedName>
    <definedName name="Z_8251D50A_4BE3_4790_B4EA_6E283ECC2CBE_.wvu.FilterData" localSheetId="16" hidden="1">Холмск!$A$7:$G$39</definedName>
    <definedName name="Z_8251D50A_4BE3_4790_B4EA_6E283ECC2CBE_.wvu.FilterData" localSheetId="18" hidden="1">Южный!$A$5:$G$181</definedName>
    <definedName name="Z_82611403_6D2C_45F3_9CCF_9E5266CF6DC1_.wvu.Cols" localSheetId="1" hidden="1">'Алек-Сах'!#REF!</definedName>
    <definedName name="Z_82611403_6D2C_45F3_9CCF_9E5266CF6DC1_.wvu.Cols" localSheetId="2" hidden="1">Анива!#REF!</definedName>
    <definedName name="Z_82611403_6D2C_45F3_9CCF_9E5266CF6DC1_.wvu.Cols" localSheetId="3" hidden="1">Долинск!#REF!</definedName>
    <definedName name="Z_82611403_6D2C_45F3_9CCF_9E5266CF6DC1_.wvu.Cols" localSheetId="4" hidden="1">Корсаков!#REF!</definedName>
    <definedName name="Z_82611403_6D2C_45F3_9CCF_9E5266CF6DC1_.wvu.Cols" localSheetId="5" hidden="1">Курильск!#REF!</definedName>
    <definedName name="Z_82611403_6D2C_45F3_9CCF_9E5266CF6DC1_.wvu.Cols" localSheetId="6" hidden="1">Макаров!#REF!</definedName>
    <definedName name="Z_82611403_6D2C_45F3_9CCF_9E5266CF6DC1_.wvu.Cols" localSheetId="7" hidden="1">Невельск!#REF!</definedName>
    <definedName name="Z_82611403_6D2C_45F3_9CCF_9E5266CF6DC1_.wvu.Cols" localSheetId="8" hidden="1">Ноглики!#REF!</definedName>
    <definedName name="Z_82611403_6D2C_45F3_9CCF_9E5266CF6DC1_.wvu.Cols" localSheetId="9" hidden="1">Оха!#REF!</definedName>
    <definedName name="Z_82611403_6D2C_45F3_9CCF_9E5266CF6DC1_.wvu.Cols" localSheetId="10" hidden="1">Поронайск!#REF!</definedName>
    <definedName name="Z_82611403_6D2C_45F3_9CCF_9E5266CF6DC1_.wvu.Cols" localSheetId="0" hidden="1">'Свод 2023'!$R:$R</definedName>
    <definedName name="Z_82611403_6D2C_45F3_9CCF_9E5266CF6DC1_.wvu.Cols" localSheetId="11" hidden="1">'Северо-Курильск'!#REF!</definedName>
    <definedName name="Z_82611403_6D2C_45F3_9CCF_9E5266CF6DC1_.wvu.Cols" localSheetId="12" hidden="1">Смирных!#REF!</definedName>
    <definedName name="Z_82611403_6D2C_45F3_9CCF_9E5266CF6DC1_.wvu.Cols" localSheetId="13" hidden="1">Томари!#REF!</definedName>
    <definedName name="Z_82611403_6D2C_45F3_9CCF_9E5266CF6DC1_.wvu.Cols" localSheetId="14" hidden="1">Тымовск!#REF!</definedName>
    <definedName name="Z_82611403_6D2C_45F3_9CCF_9E5266CF6DC1_.wvu.Cols" localSheetId="15" hidden="1">Углегорск!#REF!</definedName>
    <definedName name="Z_82611403_6D2C_45F3_9CCF_9E5266CF6DC1_.wvu.Cols" localSheetId="16" hidden="1">Холмск!#REF!</definedName>
    <definedName name="Z_82611403_6D2C_45F3_9CCF_9E5266CF6DC1_.wvu.Cols" localSheetId="17" hidden="1">'Южно-Курильск'!#REF!</definedName>
    <definedName name="Z_82611403_6D2C_45F3_9CCF_9E5266CF6DC1_.wvu.Cols" localSheetId="18" hidden="1">Южный!#REF!</definedName>
    <definedName name="Z_82611403_6D2C_45F3_9CCF_9E5266CF6DC1_.wvu.FilterData" localSheetId="1" hidden="1">'Алек-Сах'!$A$7:$G$28</definedName>
    <definedName name="Z_82611403_6D2C_45F3_9CCF_9E5266CF6DC1_.wvu.FilterData" localSheetId="2" hidden="1">Анива!$A$6:$G$18</definedName>
    <definedName name="Z_82611403_6D2C_45F3_9CCF_9E5266CF6DC1_.wvu.FilterData" localSheetId="3" hidden="1">Долинск!$A$7:$G$16</definedName>
    <definedName name="Z_82611403_6D2C_45F3_9CCF_9E5266CF6DC1_.wvu.FilterData" localSheetId="4" hidden="1">Корсаков!$A$5:$G$54</definedName>
    <definedName name="Z_82611403_6D2C_45F3_9CCF_9E5266CF6DC1_.wvu.FilterData" localSheetId="5" hidden="1">Курильск!$A$7:$G$19</definedName>
    <definedName name="Z_82611403_6D2C_45F3_9CCF_9E5266CF6DC1_.wvu.FilterData" localSheetId="6" hidden="1">Макаров!$A$7:$G$13</definedName>
    <definedName name="Z_82611403_6D2C_45F3_9CCF_9E5266CF6DC1_.wvu.FilterData" localSheetId="7" hidden="1">Невельск!$A$7:$G$45</definedName>
    <definedName name="Z_82611403_6D2C_45F3_9CCF_9E5266CF6DC1_.wvu.FilterData" localSheetId="8" hidden="1">Ноглики!$A$1:$G$72</definedName>
    <definedName name="Z_82611403_6D2C_45F3_9CCF_9E5266CF6DC1_.wvu.FilterData" localSheetId="9" hidden="1">Оха!$A$7:$G$65</definedName>
    <definedName name="Z_82611403_6D2C_45F3_9CCF_9E5266CF6DC1_.wvu.FilterData" localSheetId="10" hidden="1">Поронайск!$A$7:$G$15</definedName>
    <definedName name="Z_82611403_6D2C_45F3_9CCF_9E5266CF6DC1_.wvu.FilterData" localSheetId="11" hidden="1">'Северо-Курильск'!$A$7:$G$7</definedName>
    <definedName name="Z_82611403_6D2C_45F3_9CCF_9E5266CF6DC1_.wvu.FilterData" localSheetId="12" hidden="1">Смирных!$A$7:$G$17</definedName>
    <definedName name="Z_82611403_6D2C_45F3_9CCF_9E5266CF6DC1_.wvu.FilterData" localSheetId="13" hidden="1">Томари!$A$8:$G$17</definedName>
    <definedName name="Z_82611403_6D2C_45F3_9CCF_9E5266CF6DC1_.wvu.FilterData" localSheetId="14" hidden="1">Тымовск!$A$7:$G$20</definedName>
    <definedName name="Z_82611403_6D2C_45F3_9CCF_9E5266CF6DC1_.wvu.FilterData" localSheetId="15" hidden="1">Углегорск!$A$6:$G$26</definedName>
    <definedName name="Z_82611403_6D2C_45F3_9CCF_9E5266CF6DC1_.wvu.FilterData" localSheetId="16" hidden="1">Холмск!$A$7:$G$39</definedName>
    <definedName name="Z_82611403_6D2C_45F3_9CCF_9E5266CF6DC1_.wvu.FilterData" localSheetId="17" hidden="1">'Южно-Курильск'!$A$7:$G$7</definedName>
    <definedName name="Z_82611403_6D2C_45F3_9CCF_9E5266CF6DC1_.wvu.FilterData" localSheetId="18" hidden="1">Южный!$A$5:$G$181</definedName>
    <definedName name="Z_82611403_6D2C_45F3_9CCF_9E5266CF6DC1_.wvu.PrintArea" localSheetId="1" hidden="1">'Алек-Сах'!$A$2:$G$28</definedName>
    <definedName name="Z_82611403_6D2C_45F3_9CCF_9E5266CF6DC1_.wvu.PrintArea" localSheetId="2" hidden="1">Анива!$A$2:$H$18</definedName>
    <definedName name="Z_82611403_6D2C_45F3_9CCF_9E5266CF6DC1_.wvu.PrintArea" localSheetId="3" hidden="1">Долинск!$A$2:$G$16</definedName>
    <definedName name="Z_82611403_6D2C_45F3_9CCF_9E5266CF6DC1_.wvu.PrintArea" localSheetId="4" hidden="1">Корсаков!$A$2:$G$54</definedName>
    <definedName name="Z_82611403_6D2C_45F3_9CCF_9E5266CF6DC1_.wvu.PrintArea" localSheetId="5" hidden="1">Курильск!$A$1:$G$19</definedName>
    <definedName name="Z_82611403_6D2C_45F3_9CCF_9E5266CF6DC1_.wvu.PrintArea" localSheetId="6" hidden="1">Макаров!$A$1:$G$13</definedName>
    <definedName name="Z_82611403_6D2C_45F3_9CCF_9E5266CF6DC1_.wvu.PrintArea" localSheetId="7" hidden="1">Невельск!$A$1:$G$45</definedName>
    <definedName name="Z_82611403_6D2C_45F3_9CCF_9E5266CF6DC1_.wvu.PrintArea" localSheetId="8" hidden="1">Ноглики!$A$1:$G$72</definedName>
    <definedName name="Z_82611403_6D2C_45F3_9CCF_9E5266CF6DC1_.wvu.PrintArea" localSheetId="9" hidden="1">Оха!$A$1:$G$65</definedName>
    <definedName name="Z_82611403_6D2C_45F3_9CCF_9E5266CF6DC1_.wvu.PrintArea" localSheetId="10" hidden="1">Поронайск!$A$1:$G$15</definedName>
    <definedName name="Z_82611403_6D2C_45F3_9CCF_9E5266CF6DC1_.wvu.PrintArea" localSheetId="0" hidden="1">'Свод 2023'!$A$2:$V$26</definedName>
    <definedName name="Z_82611403_6D2C_45F3_9CCF_9E5266CF6DC1_.wvu.PrintArea" localSheetId="11" hidden="1">'Северо-Курильск'!$A$1:$G$7</definedName>
    <definedName name="Z_82611403_6D2C_45F3_9CCF_9E5266CF6DC1_.wvu.PrintArea" localSheetId="12" hidden="1">Смирных!$A$1:$G$17</definedName>
    <definedName name="Z_82611403_6D2C_45F3_9CCF_9E5266CF6DC1_.wvu.PrintArea" localSheetId="13" hidden="1">Томари!$A$1:$G$17</definedName>
    <definedName name="Z_82611403_6D2C_45F3_9CCF_9E5266CF6DC1_.wvu.PrintArea" localSheetId="14" hidden="1">Тымовск!$A$1:$G$20</definedName>
    <definedName name="Z_82611403_6D2C_45F3_9CCF_9E5266CF6DC1_.wvu.PrintArea" localSheetId="15" hidden="1">Углегорск!$A$1:$G$26</definedName>
    <definedName name="Z_82611403_6D2C_45F3_9CCF_9E5266CF6DC1_.wvu.PrintArea" localSheetId="16" hidden="1">Холмск!$A$1:$G$39</definedName>
    <definedName name="Z_82611403_6D2C_45F3_9CCF_9E5266CF6DC1_.wvu.PrintArea" localSheetId="17" hidden="1">'Южно-Курильск'!$A$1:$G$7</definedName>
    <definedName name="Z_82611403_6D2C_45F3_9CCF_9E5266CF6DC1_.wvu.PrintArea" localSheetId="18" hidden="1">Южный!$A$1:$G$181</definedName>
    <definedName name="Z_86BC82BA_0C08_47A4_9ABF_50B244587D3C_.wvu.FilterData" localSheetId="10" hidden="1">Поронайск!$A$7:$G$15</definedName>
    <definedName name="Z_8D692734_1949_472D_BCF8_D49981932149_.wvu.FilterData" localSheetId="4" hidden="1">Корсаков!$A$5:$G$54</definedName>
    <definedName name="Z_8FF6DC7D_3BCE_4693_83EB_D9A5262F0119_.wvu.FilterData" localSheetId="1" hidden="1">'Алек-Сах'!$A$7:$G$28</definedName>
    <definedName name="Z_8FF6DC7D_3BCE_4693_83EB_D9A5262F0119_.wvu.FilterData" localSheetId="6" hidden="1">Макаров!$A$7:$G$13</definedName>
    <definedName name="Z_8FF6DC7D_3BCE_4693_83EB_D9A5262F0119_.wvu.FilterData" localSheetId="13" hidden="1">Томари!$A$8:$G$17</definedName>
    <definedName name="Z_8FF6DC7D_3BCE_4693_83EB_D9A5262F0119_.wvu.FilterData" localSheetId="15" hidden="1">Углегорск!$A$6:$G$26</definedName>
    <definedName name="Z_8FF6DC7D_3BCE_4693_83EB_D9A5262F0119_.wvu.FilterData" localSheetId="16" hidden="1">Холмск!$A$7:$G$39</definedName>
    <definedName name="Z_8FF6DC7D_3BCE_4693_83EB_D9A5262F0119_.wvu.FilterData" localSheetId="18" hidden="1">Южный!$A$5:$G$181</definedName>
    <definedName name="Z_90CFD005_11C7_4F63_B029_FD292E857A93_.wvu.FilterData" localSheetId="18" hidden="1">Южный!$A$5:$G$181</definedName>
    <definedName name="Z_9A098D48_EABB_4A0B_AF2B_B15EBE50FF3D_.wvu.FilterData" localSheetId="15" hidden="1">Углегорск!$A$6:$G$26</definedName>
    <definedName name="Z_9C25C71C_2956_491B_80EF_EB5F73ADB715_.wvu.FilterData" localSheetId="9" hidden="1">Оха!$A$7:$G$65</definedName>
    <definedName name="Z_9C76CAF7_C6B9_41F0_8A04_E78FD94CB970_.wvu.FilterData" localSheetId="4" hidden="1">Корсаков!$A$5:$G$54</definedName>
    <definedName name="Z_9C76CAF7_C6B9_41F0_8A04_E78FD94CB970_.wvu.FilterData" localSheetId="11" hidden="1">'Северо-Курильск'!$A$7:$G$7</definedName>
    <definedName name="Z_A21F2F9A_49EF_469D_802F_2C486BC371B0_.wvu.FilterData" localSheetId="1" hidden="1">'Алек-Сах'!$A$7:$G$28</definedName>
    <definedName name="Z_A21F2F9A_49EF_469D_802F_2C486BC371B0_.wvu.FilterData" localSheetId="2" hidden="1">Анива!$A$6:$G$18</definedName>
    <definedName name="Z_A21F2F9A_49EF_469D_802F_2C486BC371B0_.wvu.FilterData" localSheetId="3" hidden="1">Долинск!$A$7:$G$16</definedName>
    <definedName name="Z_A21F2F9A_49EF_469D_802F_2C486BC371B0_.wvu.FilterData" localSheetId="18" hidden="1">Южный!$A$5:$G$181</definedName>
    <definedName name="Z_BBFFF03A_784B_4C0D_8AEC_DEED4692EB12_.wvu.FilterData" localSheetId="18" hidden="1">Южный!$A$5:$G$181</definedName>
    <definedName name="Z_C1D82DDF_AFC7_4044_8F63_513F26993DEB_.wvu.FilterData" localSheetId="7" hidden="1">Невельск!$A$7:$G$45</definedName>
    <definedName name="Z_C4E3F54F_3509_4AE2_9BF8_EC5DFFE16CA8_.wvu.FilterData" localSheetId="12" hidden="1">Смирных!$A$7:$G$17</definedName>
    <definedName name="Z_CED71FB0_CBE1_4C74_9503_D046F177B6BA_.wvu.FilterData" localSheetId="1" hidden="1">'Алек-Сах'!$A$7:$G$28</definedName>
    <definedName name="Z_CED71FB0_CBE1_4C74_9503_D046F177B6BA_.wvu.FilterData" localSheetId="2" hidden="1">Анива!$A$6:$G$18</definedName>
    <definedName name="Z_CED71FB0_CBE1_4C74_9503_D046F177B6BA_.wvu.FilterData" localSheetId="4" hidden="1">Корсаков!$A$5:$G$54</definedName>
    <definedName name="Z_CED71FB0_CBE1_4C74_9503_D046F177B6BA_.wvu.FilterData" localSheetId="5" hidden="1">Курильск!$A$7:$G$19</definedName>
    <definedName name="Z_CED71FB0_CBE1_4C74_9503_D046F177B6BA_.wvu.FilterData" localSheetId="7" hidden="1">Невельск!$A$7:$G$45</definedName>
    <definedName name="Z_CED71FB0_CBE1_4C74_9503_D046F177B6BA_.wvu.FilterData" localSheetId="8" hidden="1">Ноглики!$A$1:$G$72</definedName>
    <definedName name="Z_CED71FB0_CBE1_4C74_9503_D046F177B6BA_.wvu.FilterData" localSheetId="9" hidden="1">Оха!$A$7:$G$65</definedName>
    <definedName name="Z_CED71FB0_CBE1_4C74_9503_D046F177B6BA_.wvu.FilterData" localSheetId="10" hidden="1">Поронайск!$A$7:$G$15</definedName>
    <definedName name="Z_CED71FB0_CBE1_4C74_9503_D046F177B6BA_.wvu.FilterData" localSheetId="18" hidden="1">Южный!$A$5:$G$181</definedName>
    <definedName name="Z_D0259E26_06EF_4B20_BBFE_1CD10EDDCF98_.wvu.FilterData" localSheetId="3" hidden="1">Долинск!$A$7:$G$16</definedName>
    <definedName name="Z_D0259E26_06EF_4B20_BBFE_1CD10EDDCF98_.wvu.FilterData" localSheetId="4" hidden="1">Корсаков!$A$5:$G$54</definedName>
    <definedName name="Z_D0259E26_06EF_4B20_BBFE_1CD10EDDCF98_.wvu.FilterData" localSheetId="7" hidden="1">Невельск!$A$7:$G$45</definedName>
    <definedName name="Z_D0259E26_06EF_4B20_BBFE_1CD10EDDCF98_.wvu.FilterData" localSheetId="13" hidden="1">Томари!$A$8:$G$17</definedName>
    <definedName name="Z_D0259E26_06EF_4B20_BBFE_1CD10EDDCF98_.wvu.FilterData" localSheetId="16" hidden="1">Холмск!$A$7:$G$39</definedName>
    <definedName name="Z_D0259E26_06EF_4B20_BBFE_1CD10EDDCF98_.wvu.FilterData" localSheetId="18" hidden="1">Южный!$A$5:$G$181</definedName>
    <definedName name="Z_D0CEC4CE_B329_4F21_BCC0_EFAD0E676B80_.wvu.FilterData" localSheetId="7" hidden="1">Невельск!$A$7:$G$45</definedName>
    <definedName name="Z_D163BCC3_B0E6_4A33_973E_AAFD897E00E0_.wvu.FilterData" localSheetId="17" hidden="1">'Южно-Курильск'!$A$7:$G$7</definedName>
    <definedName name="Z_D8323A08_C61C_47D8_A059_95F7D1C244F7_.wvu.FilterData" localSheetId="3" hidden="1">Долинск!$A$7:$G$16</definedName>
    <definedName name="Z_D97CEF53_366C_4E46_A295_1415342C495D_.wvu.FilterData" localSheetId="18" hidden="1">Южный!$A$5:$G$181</definedName>
    <definedName name="Z_E68ECB13_8B89_49D9_89DA_8C35FCFCE29C_.wvu.FilterData" localSheetId="18" hidden="1">Южный!$A$5:$G$181</definedName>
    <definedName name="Z_E7C91619_D7CC_441D_959E_2AD937F1D5EF_.wvu.FilterData" localSheetId="18" hidden="1">Южный!$A$5:$G$181</definedName>
    <definedName name="Z_F18CBE44_FBB5_4379_A732_A245A4A03593_.wvu.FilterData" localSheetId="10" hidden="1">Поронайск!$A$7:$G$15</definedName>
    <definedName name="Z_F18CBE44_FBB5_4379_A732_A245A4A03593_.wvu.FilterData" localSheetId="18" hidden="1">Южный!$A$5:$G$181</definedName>
    <definedName name="Z_F1E14BC4_2475_4CBE_92C1_F60C2B7AE86C_.wvu.FilterData" localSheetId="4" hidden="1">Корсаков!$A$5:$G$54</definedName>
    <definedName name="Z_F1E14BC4_2475_4CBE_92C1_F60C2B7AE86C_.wvu.FilterData" localSheetId="10" hidden="1">Поронайск!$A$7:$G$15</definedName>
    <definedName name="Z_F1E14BC4_2475_4CBE_92C1_F60C2B7AE86C_.wvu.FilterData" localSheetId="16" hidden="1">Холмск!$A$7:$G$39</definedName>
    <definedName name="_xlnm.Print_Area" localSheetId="1">'Алек-Сах'!$A$1:$G$35</definedName>
    <definedName name="_xlnm.Print_Area" localSheetId="2">Анива!$A$1:$G$32</definedName>
    <definedName name="_xlnm.Print_Area" localSheetId="3">Долинск!$A$1:$G$64</definedName>
    <definedName name="_xlnm.Print_Area" localSheetId="4">Корсаков!$A$1:$G$72</definedName>
    <definedName name="_xlnm.Print_Area" localSheetId="5">Курильск!$A$1:$G$23</definedName>
    <definedName name="_xlnm.Print_Area" localSheetId="6">Макаров!$A$1:$G$15</definedName>
    <definedName name="_xlnm.Print_Area" localSheetId="7">Невельск!$A$1:$G$71</definedName>
    <definedName name="_xlnm.Print_Area" localSheetId="8">Ноглики!$A$1:$G$87</definedName>
    <definedName name="_xlnm.Print_Area" localSheetId="9">Оха!$A$1:$G$82</definedName>
    <definedName name="_xlnm.Print_Area" localSheetId="10">Поронайск!$A$1:$G$35</definedName>
    <definedName name="_xlnm.Print_Area" localSheetId="0">'Свод 2023'!$A$1:$V$26</definedName>
    <definedName name="_xlnm.Print_Area" localSheetId="11">'Северо-Курильск'!$A$1:$G$15</definedName>
    <definedName name="_xlnm.Print_Area" localSheetId="12">Смирных!$A$1:$G$40</definedName>
    <definedName name="_xlnm.Print_Area" localSheetId="13">Томари!$A$1:$G$22</definedName>
    <definedName name="_xlnm.Print_Area" localSheetId="14">Тымовск!$A$1:$G$33</definedName>
    <definedName name="_xlnm.Print_Area" localSheetId="15">Углегорск!$A$1:$G$77</definedName>
    <definedName name="_xlnm.Print_Area" localSheetId="16">Холмск!$A$1:$G$125</definedName>
    <definedName name="_xlnm.Print_Area" localSheetId="17">'Южно-Курильск'!$A$1:$G$21</definedName>
    <definedName name="_xlnm.Print_Area" localSheetId="18">Южный!$A$1:$G$320</definedName>
  </definedNames>
  <calcPr calcId="162913"/>
  <customWorkbookViews>
    <customWorkbookView name="Комарова Наталья Олеговна - Личное представление" guid="{5A8639DD-81CE-471B-B41B-E591F69E5BD7}" mergeInterval="0" personalView="1" maximized="1" windowWidth="1916" windowHeight="731" tabRatio="925" activeSheetId="25"/>
    <customWorkbookView name="Осипова Дарья Анатольевна - Личное представление" guid="{59F48B70-7D72-4FD9-9294-BEEB978AB486}" mergeInterval="0" personalView="1" maximized="1" xWindow="-8" yWindow="-8" windowWidth="1936" windowHeight="1056" tabRatio="925" activeSheetId="5"/>
    <customWorkbookView name="Маслова Валерия Феликсовна - Личное представление" guid="{82611403-6D2C-45F3-9CCF-9E5266CF6DC1}" mergeInterval="0" personalView="1" maximized="1" xWindow="-8" yWindow="-8" windowWidth="1936" windowHeight="1056" tabRatio="925" activeSheetId="15"/>
    <customWorkbookView name="Прядеха Юлия Юрьевна - Личное представление" guid="{6D451728-D387-4C6B-8CF0-C1427C7905CC}" mergeInterval="0" personalView="1" maximized="1" xWindow="-8" yWindow="-8" windowWidth="1936" windowHeight="1056" tabRatio="925" activeSheetId="9"/>
  </customWorkbookViews>
</workbook>
</file>

<file path=xl/calcChain.xml><?xml version="1.0" encoding="utf-8"?>
<calcChain xmlns="http://schemas.openxmlformats.org/spreadsheetml/2006/main">
  <c r="G6" i="25" l="1"/>
  <c r="F6" i="25"/>
  <c r="E6" i="25"/>
  <c r="D6" i="25"/>
  <c r="C6" i="25"/>
  <c r="G6" i="24"/>
  <c r="F6" i="24"/>
  <c r="E6" i="24"/>
  <c r="D6" i="24"/>
  <c r="C6" i="24"/>
  <c r="G6" i="22"/>
  <c r="F6" i="22"/>
  <c r="E6" i="22"/>
  <c r="D6" i="22"/>
  <c r="C6" i="22"/>
  <c r="G6" i="21"/>
  <c r="F6" i="21"/>
  <c r="E6" i="21"/>
  <c r="D6" i="21"/>
  <c r="C6" i="21"/>
  <c r="G6" i="20"/>
  <c r="F6" i="20"/>
  <c r="E6" i="20"/>
  <c r="D6" i="20"/>
  <c r="C6" i="20"/>
  <c r="G6" i="19"/>
  <c r="F6" i="19"/>
  <c r="E6" i="19"/>
  <c r="D6" i="19"/>
  <c r="C6" i="19"/>
  <c r="G6" i="18"/>
  <c r="F6" i="18"/>
  <c r="E6" i="18"/>
  <c r="D6" i="18"/>
  <c r="C6" i="18"/>
  <c r="G6" i="17"/>
  <c r="F6" i="17"/>
  <c r="E6" i="17"/>
  <c r="D6" i="17"/>
  <c r="C6" i="17"/>
  <c r="G6" i="16"/>
  <c r="F6" i="16"/>
  <c r="E6" i="16"/>
  <c r="D6" i="16"/>
  <c r="C6" i="16"/>
  <c r="G6" i="15"/>
  <c r="F6" i="15"/>
  <c r="E6" i="15"/>
  <c r="D6" i="15"/>
  <c r="C6" i="15"/>
  <c r="G6" i="14"/>
  <c r="F6" i="14"/>
  <c r="E6" i="14"/>
  <c r="D6" i="14"/>
  <c r="C6" i="14"/>
  <c r="G6" i="13"/>
  <c r="F6" i="13"/>
  <c r="E6" i="13"/>
  <c r="D6" i="13"/>
  <c r="C6" i="13"/>
  <c r="G6" i="12"/>
  <c r="F6" i="12"/>
  <c r="E6" i="12"/>
  <c r="D6" i="12"/>
  <c r="C6" i="12"/>
  <c r="G6" i="11"/>
  <c r="F6" i="11"/>
  <c r="E6" i="11"/>
  <c r="D6" i="11"/>
  <c r="C6" i="11"/>
  <c r="G6" i="10"/>
  <c r="F6" i="10"/>
  <c r="E6" i="10"/>
  <c r="D6" i="10"/>
  <c r="C6" i="10"/>
  <c r="G6" i="9" l="1"/>
  <c r="F6" i="9"/>
  <c r="E6" i="9"/>
  <c r="D6" i="9"/>
  <c r="C6" i="9"/>
  <c r="G6" i="7"/>
  <c r="F6" i="7"/>
  <c r="E6" i="7"/>
  <c r="D6" i="7"/>
  <c r="C6" i="7"/>
  <c r="G6" i="6"/>
  <c r="F6" i="6"/>
  <c r="E6" i="6"/>
  <c r="D6" i="6"/>
  <c r="C6" i="6"/>
  <c r="L26" i="28" l="1"/>
  <c r="F24" i="28"/>
  <c r="F23" i="28"/>
  <c r="F22" i="28"/>
  <c r="F21" i="28"/>
  <c r="F20" i="28"/>
  <c r="F19" i="28"/>
  <c r="F18" i="28"/>
  <c r="F12" i="28"/>
  <c r="Q12" i="28" s="1"/>
  <c r="Q24" i="28" l="1"/>
  <c r="Q18" i="28"/>
  <c r="K26" i="28" l="1"/>
  <c r="V26" i="28" l="1"/>
  <c r="U26" i="28"/>
  <c r="T26" i="28"/>
  <c r="R26" i="28"/>
  <c r="P26" i="28"/>
  <c r="O26" i="28"/>
  <c r="N26" i="28"/>
  <c r="M26" i="28"/>
  <c r="J26" i="28"/>
  <c r="I26" i="28"/>
  <c r="H26" i="28"/>
  <c r="G26" i="28"/>
  <c r="E26" i="28"/>
  <c r="D26" i="28"/>
  <c r="C26" i="28"/>
  <c r="S25" i="28"/>
  <c r="F25" i="28"/>
  <c r="Q25" i="28" s="1"/>
  <c r="S24" i="28"/>
  <c r="S23" i="28"/>
  <c r="Q23" i="28"/>
  <c r="S22" i="28"/>
  <c r="Q22" i="28"/>
  <c r="S21" i="28"/>
  <c r="Q21" i="28"/>
  <c r="S20" i="28"/>
  <c r="Q20" i="28"/>
  <c r="S19" i="28"/>
  <c r="Q19" i="28"/>
  <c r="S18" i="28"/>
  <c r="S17" i="28"/>
  <c r="F17" i="28"/>
  <c r="Q17" i="28" s="1"/>
  <c r="S16" i="28"/>
  <c r="F16" i="28"/>
  <c r="Q16" i="28" s="1"/>
  <c r="S15" i="28"/>
  <c r="F15" i="28"/>
  <c r="Q15" i="28" s="1"/>
  <c r="S14" i="28"/>
  <c r="F14" i="28"/>
  <c r="Q14" i="28" s="1"/>
  <c r="S13" i="28"/>
  <c r="F13" i="28"/>
  <c r="Q13" i="28" s="1"/>
  <c r="S12" i="28"/>
  <c r="S11" i="28"/>
  <c r="F11" i="28"/>
  <c r="S10" i="28"/>
  <c r="F10" i="28"/>
  <c r="Q10" i="28" s="1"/>
  <c r="S9" i="28"/>
  <c r="F9" i="28"/>
  <c r="Q9" i="28" s="1"/>
  <c r="S8" i="28"/>
  <c r="F8" i="28"/>
  <c r="Q8" i="28" s="1"/>
  <c r="S26" i="28" l="1"/>
  <c r="F26" i="28"/>
  <c r="Q26" i="28" s="1"/>
  <c r="Q11" i="28"/>
  <c r="BF7" i="13" l="1"/>
  <c r="XEQ7" i="24" l="1"/>
  <c r="BG7" i="13" l="1"/>
</calcChain>
</file>

<file path=xl/sharedStrings.xml><?xml version="1.0" encoding="utf-8"?>
<sst xmlns="http://schemas.openxmlformats.org/spreadsheetml/2006/main" count="1322" uniqueCount="488">
  <si>
    <t>№ п/п</t>
  </si>
  <si>
    <t>Наименование объекта</t>
  </si>
  <si>
    <t>Всего</t>
  </si>
  <si>
    <t>областной бюджет</t>
  </si>
  <si>
    <t>местный бюджет</t>
  </si>
  <si>
    <t>ГО Александровск-Сахалинский</t>
  </si>
  <si>
    <t>Анивский городской округ</t>
  </si>
  <si>
    <t>Городской округ Долинский</t>
  </si>
  <si>
    <t xml:space="preserve">Городской округ Долинский </t>
  </si>
  <si>
    <t>Корсаковский городской округ</t>
  </si>
  <si>
    <t>Курильский городской округ</t>
  </si>
  <si>
    <t>Макаровский городской округ</t>
  </si>
  <si>
    <t>Невельский городской округ</t>
  </si>
  <si>
    <t>Городской округ Ногликский</t>
  </si>
  <si>
    <t>Городской округ Охинский</t>
  </si>
  <si>
    <t>Поронайский городской округ</t>
  </si>
  <si>
    <t>Северо-Курильский городской округ</t>
  </si>
  <si>
    <t>Городской округ Смирныховский</t>
  </si>
  <si>
    <t>Томаринский городской округ</t>
  </si>
  <si>
    <t>Тымовский городской округ</t>
  </si>
  <si>
    <t>Углегорский муниципальный район</t>
  </si>
  <si>
    <t>Холмский городской округ</t>
  </si>
  <si>
    <t>Южно-Курильский городской округ</t>
  </si>
  <si>
    <t xml:space="preserve">ГО г. Южно-Сахалинск </t>
  </si>
  <si>
    <t>Городской округ Южно-Сахалинск</t>
  </si>
  <si>
    <t>Итого по области:</t>
  </si>
  <si>
    <t>Теплоснабжение</t>
  </si>
  <si>
    <t>Водоснабжение</t>
  </si>
  <si>
    <t>Водоотведение</t>
  </si>
  <si>
    <t>Электроснабжение</t>
  </si>
  <si>
    <t>МКД</t>
  </si>
  <si>
    <t>крыша</t>
  </si>
  <si>
    <t>фасад</t>
  </si>
  <si>
    <t>фундамент</t>
  </si>
  <si>
    <t>подвал</t>
  </si>
  <si>
    <t>Факт, шт.</t>
  </si>
  <si>
    <t>Крыша</t>
  </si>
  <si>
    <t>Фасад</t>
  </si>
  <si>
    <t>Итого по видам работ</t>
  </si>
  <si>
    <t>% выполнения по видам работ</t>
  </si>
  <si>
    <t>Фундамент</t>
  </si>
  <si>
    <t>Подвал</t>
  </si>
  <si>
    <t>ПСД</t>
  </si>
  <si>
    <t>пгт. Ноглики, ул. Н. Репина, д. 14</t>
  </si>
  <si>
    <t>пгт. Ноглики, ул. Советская, д. 2, лит. А</t>
  </si>
  <si>
    <t>пгт. Ноглики, ул. Советская, д. 22</t>
  </si>
  <si>
    <t>пгт. Ноглики, ул. Советская, д. 47</t>
  </si>
  <si>
    <t>г. Оха, ул. Дзержинского, д. 22</t>
  </si>
  <si>
    <t>г. Холмск, ул. Советская, д. 31</t>
  </si>
  <si>
    <t>г. Холмск, ул. 60 лет Октября, д. 4</t>
  </si>
  <si>
    <t>Видов работ</t>
  </si>
  <si>
    <t>рублей</t>
  </si>
  <si>
    <t>Стоимость выполненных работ по источникам финансирования (в т.ч. ПСД, экспертиза), тыс.руб.</t>
  </si>
  <si>
    <t>Итого стоимость выполненных работ (услуг)</t>
  </si>
  <si>
    <t>средства собственников помещений</t>
  </si>
  <si>
    <t xml:space="preserve">Стоимость выполненных работ (услуг) </t>
  </si>
  <si>
    <t>Стоимость выполненных работ (услуг) по источникам финансирования</t>
  </si>
  <si>
    <t>г. Анива, ул. Пудова С.Н., д. 9</t>
  </si>
  <si>
    <t>Экспертиза сметной документации</t>
  </si>
  <si>
    <t>г. Невельск, ул. Победы, д. 18</t>
  </si>
  <si>
    <t>Газоснабжение</t>
  </si>
  <si>
    <t>пгт. Тымовское, ул. Харитонова, д. 18</t>
  </si>
  <si>
    <t>пгт. Тымовское, ул. Харитонова, д. 20</t>
  </si>
  <si>
    <t>г. Холмск, ул. Крузенштерна, д. 2, корп. 1</t>
  </si>
  <si>
    <t>г. Холмск, ул. Портовая, д. 12</t>
  </si>
  <si>
    <t>г. Холмск, ул. Первомайская, д. 4</t>
  </si>
  <si>
    <t>п/р. Ново-Александровск, ул. Северный городок, д. 35</t>
  </si>
  <si>
    <t>пер. Отдаленный, д. 11А</t>
  </si>
  <si>
    <t>пер. Отдаленный, д. 13А</t>
  </si>
  <si>
    <t>пр-кт. Мира, д. 391А</t>
  </si>
  <si>
    <t>пр-кт. Мира, д. 393Б</t>
  </si>
  <si>
    <t>ул. Есенина, д. 15</t>
  </si>
  <si>
    <t>с. Дальнее, ул. Новая, д. 12</t>
  </si>
  <si>
    <t>с. Елочки, ул. Верхняя, д. 3</t>
  </si>
  <si>
    <t>электроснабжение</t>
  </si>
  <si>
    <t>теплоснабжение</t>
  </si>
  <si>
    <t>водоснабжение</t>
  </si>
  <si>
    <t>водоотведение</t>
  </si>
  <si>
    <t>газоснабжение</t>
  </si>
  <si>
    <t>Итого: 1 МКД, 2 конструктива</t>
  </si>
  <si>
    <t>б-р. им Анкудинова Федора Степановича, д. 3</t>
  </si>
  <si>
    <t xml:space="preserve">п/р Луговое, ул. 2-я Железнодорожная, д. 41 </t>
  </si>
  <si>
    <t>Гос.экспертиза</t>
  </si>
  <si>
    <t>п/р. Луговое, ул. 2-я Пионерская, д. 52</t>
  </si>
  <si>
    <t>п/р. Луговое, ул. имени В.Гайдука, д. 25</t>
  </si>
  <si>
    <t>ПСД (водоотв)</t>
  </si>
  <si>
    <t>Проверка сметной стоимости</t>
  </si>
  <si>
    <t>п/р. Луговое, ул. Комарова, д. 25</t>
  </si>
  <si>
    <t>ПСД (тепло)</t>
  </si>
  <si>
    <t>п/р. Ново-Александровск, пер. Горького, д. 10А</t>
  </si>
  <si>
    <t>п/р. Ново-Александровск, пер. Железнодорожный, д. 11</t>
  </si>
  <si>
    <t>п/р. Ново-Александровск, ул. 2-я Красносельская, д. 8</t>
  </si>
  <si>
    <t>п/р. Ново-Александровск, ул. 2-я Красносельская, д. 12А</t>
  </si>
  <si>
    <t xml:space="preserve">п/р. Ново-Александровск, ул. Калинина, д. 1А </t>
  </si>
  <si>
    <t>п/р. Ново-Александровск, ул. Науки, д. 11</t>
  </si>
  <si>
    <t>п/р. Хомутово, ул. 3-я Набережная, д. 8</t>
  </si>
  <si>
    <t>п/р. Хомутово, ул. 3-я Набережная, д. 11</t>
  </si>
  <si>
    <t>п/р. Хомутово, ул. Армейская, д. 1</t>
  </si>
  <si>
    <t>п/р. Хомутово, ул. Армейская, д. 20</t>
  </si>
  <si>
    <t>пр-кт. Мира, д. 186А</t>
  </si>
  <si>
    <t>пр-кт. Мира, д. 391</t>
  </si>
  <si>
    <t>пр-кт. Мира, д. 393</t>
  </si>
  <si>
    <t>Гос экспертиза</t>
  </si>
  <si>
    <t>пр-кт. Мира, д. 393А</t>
  </si>
  <si>
    <t>пр-кт. Победы, д. 6А</t>
  </si>
  <si>
    <t>Лифт</t>
  </si>
  <si>
    <t>пр-кт. Победы, д. 55А</t>
  </si>
  <si>
    <t>пр-кт. Победы, д. 74</t>
  </si>
  <si>
    <t>пр-кт. Победы, д. 76</t>
  </si>
  <si>
    <t>пр-кт. Победы, д. 81</t>
  </si>
  <si>
    <t>ул. Алексея Максимовича Горького, д. 18А</t>
  </si>
  <si>
    <t xml:space="preserve">Проверка сметной стоимости </t>
  </si>
  <si>
    <t>ул. Им Космонавта Поповича, д. 21</t>
  </si>
  <si>
    <t>ул. Им Космонавта Поповича, д. 42А</t>
  </si>
  <si>
    <t>ул. Им Космонавта Поповича, д. 67</t>
  </si>
  <si>
    <t>ул. Имени Антона Буюклы, д. 38</t>
  </si>
  <si>
    <t>ул. Комсомольская, д. 215А</t>
  </si>
  <si>
    <t>ул. Комсомольская, д. 241Б</t>
  </si>
  <si>
    <t>ул. Комсомольская, д. 251А</t>
  </si>
  <si>
    <t>ул. Комсомольская, д. 294А</t>
  </si>
  <si>
    <t>ул. Курильская, д. 7</t>
  </si>
  <si>
    <t>ул. Ленина, д. 166</t>
  </si>
  <si>
    <t>ул. Ленина, д. 184А</t>
  </si>
  <si>
    <t>ул. Ленина, д. 196</t>
  </si>
  <si>
    <t>ул. Ленина, д. 217</t>
  </si>
  <si>
    <t>ул. Милицейская, д. 11</t>
  </si>
  <si>
    <t>ул. Невельская, д. 3</t>
  </si>
  <si>
    <t xml:space="preserve">ПСД </t>
  </si>
  <si>
    <t>ул. Пограничная, д. 65</t>
  </si>
  <si>
    <t>ул. Физкультурная, д. 10</t>
  </si>
  <si>
    <t>ул. Хабаровская, д. 14</t>
  </si>
  <si>
    <t>ул. Чехова, д. 29А</t>
  </si>
  <si>
    <t>ПСД на 2024 год</t>
  </si>
  <si>
    <t>г. Южно-Сахалинск, пр. Мира, д. 280, лит. А</t>
  </si>
  <si>
    <t>ул. Комсомольская, д. 195</t>
  </si>
  <si>
    <t>пр. Мира, д. 192А</t>
  </si>
  <si>
    <t>Проверка сметной стоимости на 2024 год</t>
  </si>
  <si>
    <t>г. Южно-Сахалинск, пр. Победы, д. 89, лит. А</t>
  </si>
  <si>
    <t>г. Южно-Сахалинск, пр. Мира, д. 192, лит. А</t>
  </si>
  <si>
    <t>План, шт.</t>
  </si>
  <si>
    <t>Стоимость по краткосрочному плану на 2023 год (в т.ч. ПСД, экспертиза), тыс.руб.</t>
  </si>
  <si>
    <t>лифт</t>
  </si>
  <si>
    <t>г. Александровск-Сахалинский, ул. Советская, д. 34</t>
  </si>
  <si>
    <t>г. Александровск-Сахалинский, ул. Цапко, д. 5</t>
  </si>
  <si>
    <t>с. Мгачи, ул. Первомайская, д. 30</t>
  </si>
  <si>
    <t>г. Александровск-Сахалинский, ул. Дзержинского, д. 27А</t>
  </si>
  <si>
    <t>Экспертиза сметной документации на 2024 год</t>
  </si>
  <si>
    <t>г. Анива, ул. Ленина, д. 21</t>
  </si>
  <si>
    <t>г. Анива, ул. Невельского, д. 16</t>
  </si>
  <si>
    <t>с. Троицкое, ул. Центральная, д. 26</t>
  </si>
  <si>
    <t>с. Троицкое, ул. Центральная, д. 28</t>
  </si>
  <si>
    <t>г. Долинск, ул. Пионерская, д. 2</t>
  </si>
  <si>
    <t>г. Долинск, ул. Хабаровская, д. 11</t>
  </si>
  <si>
    <t>с. Быков, ул. Шахтерская, д. 7</t>
  </si>
  <si>
    <t>с. Быков. ул. Горняцкая, д. 16, лит. А</t>
  </si>
  <si>
    <t>с. Покровка, ул. Березовая, д. 16</t>
  </si>
  <si>
    <t>с. Сокол, ул. Чкалова, д. 21</t>
  </si>
  <si>
    <t>г. Корсаков, ул. Зеленая, д. 5</t>
  </si>
  <si>
    <t>г. Корсаков, ул. Советская, д. 21</t>
  </si>
  <si>
    <t>с. Дачное, д. 155</t>
  </si>
  <si>
    <t>с. Дачное, д. 157</t>
  </si>
  <si>
    <t>с. Дачное, ул. Мотострелковая, д. 7, корп. 1</t>
  </si>
  <si>
    <t>с. Третья Падь, д. 33</t>
  </si>
  <si>
    <t>г. Курильск, ул. Ленинского Комсомола, д. 21</t>
  </si>
  <si>
    <t>г. Курильск, ул. Ленинского Комсомола, д. 22</t>
  </si>
  <si>
    <t>г. Курильск, ул. Ленинского Комсомола, д. 27</t>
  </si>
  <si>
    <t>Информация о выполнении работ по капитальному ремонту МКД в 2023 году в муниципальном образовании "Макаровский городской округ" по состоянию на 01.09.2023г.</t>
  </si>
  <si>
    <t>г. Макаров, ул. Ленинградская, д. 1</t>
  </si>
  <si>
    <t>г. Макаров, ул. Ленинградская, д. 7</t>
  </si>
  <si>
    <t>г. Невельск, ул. Северная, д. 20</t>
  </si>
  <si>
    <t>с. Горнозаводск, ул. Артемовская, д. 1</t>
  </si>
  <si>
    <t>с. Горнозаводск, ул. Артемовская, д. 2</t>
  </si>
  <si>
    <t>с. Горнозаводск, ул. Советская, д. 13, лит. А</t>
  </si>
  <si>
    <t>с. Горнозаводск, ул. Советская, д. 40</t>
  </si>
  <si>
    <t>с. Горнозаводск, ул. Чайковского, д. 16</t>
  </si>
  <si>
    <t>с. Горнозаводск, ул. Шахтовая, д. 13</t>
  </si>
  <si>
    <t>г. Невельск, ул. Вакканай, д. 6</t>
  </si>
  <si>
    <t>пгт. Ноглики, ул. Академика Штернберга, д. 8</t>
  </si>
  <si>
    <t>пгт. Ноглики, ул. Академика Штернберга, д. 9</t>
  </si>
  <si>
    <t>пгт Ноглики, ул. Вокзальная, д. 2</t>
  </si>
  <si>
    <t>пгт. Ноглики, ул. Н. Репина, д. 3</t>
  </si>
  <si>
    <t>пгт. Ноглики, ул. Н. Репина, д. 10</t>
  </si>
  <si>
    <t>пгт. Ноглики, ул. Советская, д. 2</t>
  </si>
  <si>
    <t>пгт. Ноглики, ул. Строительная, д. 1, лит. А</t>
  </si>
  <si>
    <t>пгт. Ноглики, ул. Физкультурная, д. 68</t>
  </si>
  <si>
    <t>Прверка сметной стоимости</t>
  </si>
  <si>
    <t>г. Оха, ул. 60 лет СССР, д. 26</t>
  </si>
  <si>
    <t>г. Оха, ул. 60 лет СССР, д. 28</t>
  </si>
  <si>
    <t>г. Оха, ул. 60 лет СССР, д. 28, корп. 1</t>
  </si>
  <si>
    <t>г. Оха, ул. Карла Маркса, д. 37, корп. 2</t>
  </si>
  <si>
    <t>г. Оха, ул. Ленина, д. 44</t>
  </si>
  <si>
    <t>г. Оха, ул. Ленина, д. 46, корп. 2</t>
  </si>
  <si>
    <t>г. Оха, ул. Ленина, д. 48</t>
  </si>
  <si>
    <t>г. Оха, ул. Цапко, д. 28, корп. 2</t>
  </si>
  <si>
    <t>г. Оха, ул. Цапко, д. 32, корп. 2</t>
  </si>
  <si>
    <t>с. Восточное, ул. Береговая, д. 1, корп. 1</t>
  </si>
  <si>
    <t>с. Восточное, ул. Береговая, д. 16</t>
  </si>
  <si>
    <t>с. Москальво, ул. Советская, д. 45</t>
  </si>
  <si>
    <t>с. Москальво, ул. Советская, д. 53</t>
  </si>
  <si>
    <t>с. Москальво, ул. Советская, д. 54</t>
  </si>
  <si>
    <t>с. Некрасовка, ул. Октябрьская, д. 13</t>
  </si>
  <si>
    <t>с. Некрасовка, ул. Октябрьская, д. 14</t>
  </si>
  <si>
    <t>г. Оха, ул. Цапко, д. 26</t>
  </si>
  <si>
    <t>Итого: 17 МКД, 23 конструктива</t>
  </si>
  <si>
    <t>г. Поронайск, ул. Комсомольская, д. 16</t>
  </si>
  <si>
    <t>г. Поронайск, ул. Октябрьская, д. 71</t>
  </si>
  <si>
    <t>г. Поронайск, ул. Театральная, д. 56</t>
  </si>
  <si>
    <t>г. Поронайск, ул. Фрунзе, д. 10, лит. А</t>
  </si>
  <si>
    <t>г. Северо-Курильск, ул. 60 лет Октября, д. 1, лит. А</t>
  </si>
  <si>
    <t>пгт. Смирных, ул. Западная, д. 4</t>
  </si>
  <si>
    <t>пгт. Смирных, ул. Чехова, д. 23</t>
  </si>
  <si>
    <t>пгт. Смирных, ул. Чехова, д. 29</t>
  </si>
  <si>
    <t>пгт. Смирных, ул. Центральная, д. 33</t>
  </si>
  <si>
    <t>ПСД на 2024г.</t>
  </si>
  <si>
    <t>Экспертиза сметной документации на 2024г.</t>
  </si>
  <si>
    <t>г. Томари, ул. Октябрьская, д. 54</t>
  </si>
  <si>
    <t>г. Томари, ул. Сахалинская, д. 11</t>
  </si>
  <si>
    <t>г. Томари, ул. Сахалинская, д. 11, лит. А</t>
  </si>
  <si>
    <t>с. Красногорск, ул. Ушакова, д. 20</t>
  </si>
  <si>
    <t>с. Пензенское, ул. Черемушки, д. 1</t>
  </si>
  <si>
    <t>г. Томари, ул. Антона Буюклы, д. 12</t>
  </si>
  <si>
    <t>пгт. Тымовское, ул. Советская, д. 3, лит. А</t>
  </si>
  <si>
    <t>пгт. Тымовское, ул. Криворучко, д. 12</t>
  </si>
  <si>
    <t>пгт. Тымовское, ул. Криворучко, д. 28</t>
  </si>
  <si>
    <t>пгт. Тымовское, ул. Криворучко, д. 30</t>
  </si>
  <si>
    <t>г. Углегорск, ул. Заводская, д. 2</t>
  </si>
  <si>
    <t>г. Углегорск, ул. Заводская, д. 7</t>
  </si>
  <si>
    <t>г. Углегорск, ул. Гужева, д. 85, лит. А</t>
  </si>
  <si>
    <t>г. Углегорск, ул. Победы, д. 151, лит. А</t>
  </si>
  <si>
    <t>г. Углегорск, ул. Портовая, д. 12</t>
  </si>
  <si>
    <t>г. Углегорск, ул. Свободная, д. 55</t>
  </si>
  <si>
    <t>с. Бошняково, ул. Новостройка, д. 8</t>
  </si>
  <si>
    <t>с. Краснополье, ул. Чуднова, д. 2</t>
  </si>
  <si>
    <t>с. Краснополье, ул. Чуднова, д. 4</t>
  </si>
  <si>
    <t>с. Краснополье, ул. Чуднова, д. 8</t>
  </si>
  <si>
    <t>с. Краснополье, ул. Чуднова, д. 10</t>
  </si>
  <si>
    <t>г. Шахтерск, ул. Мира, д. 6</t>
  </si>
  <si>
    <t>г. Холмск, ул. 60 лет Октября, д. 4, лит. Б</t>
  </si>
  <si>
    <t>г. Холмск, ул. Крузенштерна, д. 3</t>
  </si>
  <si>
    <t>г. Холмск, ул. Ливадных, д. 32</t>
  </si>
  <si>
    <t>г. Холмск, ул. Молодежная, д. 8</t>
  </si>
  <si>
    <t>г. Холмск, ул. Молодежная, д. 9</t>
  </si>
  <si>
    <t>г. Холмск, ул. Морская, д. 5</t>
  </si>
  <si>
    <t>г. Холмск, ул. Морская, д. 6</t>
  </si>
  <si>
    <t>г. Холмск, ул. Первомайская, д. 2</t>
  </si>
  <si>
    <t>г. Холмск, ул. Советская, д. 11</t>
  </si>
  <si>
    <t>г. Холмск, ул. Советская, д. 15</t>
  </si>
  <si>
    <t>г. Холмск, ул. Советская, д. 17</t>
  </si>
  <si>
    <t>г. Холмск, ул. Советская, д. 19</t>
  </si>
  <si>
    <t>г. Холмск, ул. Советская, д. 23</t>
  </si>
  <si>
    <t>г. Холмск, ул. Советская, д. 25</t>
  </si>
  <si>
    <t>г. Холмск, ул. Советская, д. 62</t>
  </si>
  <si>
    <t>г. Холмск, ул. Советская, д. 64</t>
  </si>
  <si>
    <t>г. Холмск, ул. Советская, д. 66</t>
  </si>
  <si>
    <t>г. Холмск, ул. Советская, д. 68</t>
  </si>
  <si>
    <t>г. Холмск, ул. Советская, д. 73</t>
  </si>
  <si>
    <t>г. Холмск, ул. Советская, д. 75</t>
  </si>
  <si>
    <t>г. Холмск, ул. Советская, д. 76</t>
  </si>
  <si>
    <t>г. Холмск, ул. Советская, д. 86</t>
  </si>
  <si>
    <t>г. Холмск, ул. Советская, д. 97</t>
  </si>
  <si>
    <t>г. Холмск, ул. Советская, д. 108</t>
  </si>
  <si>
    <t>г. Холмск, ул. Советская, д. 108, лит. А</t>
  </si>
  <si>
    <t>г. Холмск, ул. Советская, д. 111</t>
  </si>
  <si>
    <t>г. Холмск, ул. Советская, д. 113</t>
  </si>
  <si>
    <t>с. Правда, ул. Речная, д. 25</t>
  </si>
  <si>
    <t>с. Правда, ул. Речная, д. 27</t>
  </si>
  <si>
    <t>с. Крабозаводское, ул. Строительная, д. 1</t>
  </si>
  <si>
    <t>пгт. Южно-Курильск, ул. 60 лет ВЛКСМ, д. 14</t>
  </si>
  <si>
    <t>Информация о выполнении работ по капитальному ремонту МКД на территории Сахалинской области по Краткосрочному плану на 2023 год по состоянию на 31.12.2023г.</t>
  </si>
  <si>
    <t>г. Александровск-Сахалинский, ул. Ленина, д. 1Б</t>
  </si>
  <si>
    <t>г. Александровск-Сахалинский, ул. Дзержинского, д. 19</t>
  </si>
  <si>
    <t>г. Александровск-Сахалинский, ул. Дзержинского, д. 21</t>
  </si>
  <si>
    <t>г. Александровск-Сахалинский, ул. Смирных, д. 20</t>
  </si>
  <si>
    <t>Итого: 5 МКД, 13 конструктивов</t>
  </si>
  <si>
    <t>Информация о выполнении работ по капитальному ремонту МКД муниципального образования "ГО Александровск-Сахалинский" в 2023 году</t>
  </si>
  <si>
    <t>Информация о выполнении работ по капитальному ремонту МКД муниципального образования "Анивский городской округ" в 2023 году</t>
  </si>
  <si>
    <t>г. Анива, ул. Калинина, д. 47</t>
  </si>
  <si>
    <t>г. Анива, ул. Невельского, д. 20</t>
  </si>
  <si>
    <t>г. Анива, ул. Пудова С.Н., д. 16</t>
  </si>
  <si>
    <t>с. Троицкое, ул. Молодежная, д. 16</t>
  </si>
  <si>
    <t>с. Троицкое, ул. Советская, д. 25</t>
  </si>
  <si>
    <t>с. Таранай, ул. Новая, д. 5</t>
  </si>
  <si>
    <t>Итого: 5 МКД, 6 конструктивов</t>
  </si>
  <si>
    <t>Информация о выполнении работ по капитальному ремонту МКД муниципального образования "Городской округ Долинский" в 2023 году</t>
  </si>
  <si>
    <t>с. Сокол, ул. Парковая, д. 12, лит. А</t>
  </si>
  <si>
    <t>с. Стародубское, ул. Заозерная, д. 2</t>
  </si>
  <si>
    <t>г. Долинск, ул. Комсомольская, д. 19</t>
  </si>
  <si>
    <t>г. Долинск, ул. Комсомольская, д. 24</t>
  </si>
  <si>
    <t>г. Долинск, ул. Комсомольская, д. 33А</t>
  </si>
  <si>
    <t>с. Взморье, пер. Горный, д. 2А</t>
  </si>
  <si>
    <t>с. Сокол, ул. Чкалова, д. 32</t>
  </si>
  <si>
    <t>с. Стародубское, ул. Заозерная, д. 4</t>
  </si>
  <si>
    <t>с. Стародубское, ул. Заозерная, д. 6</t>
  </si>
  <si>
    <t>с. Стародубское, ул. Заозерная, д. 8</t>
  </si>
  <si>
    <t>с. Стародубское, ул. Набережная, д. 29</t>
  </si>
  <si>
    <t>г. Долинск, ул. Комсомольская, д. 33</t>
  </si>
  <si>
    <t>Итого: 8 МКД, 27 конструктивов</t>
  </si>
  <si>
    <t>Информация о выполнении работ по капитальному ремонту МКД муниципального образования "Корсаковский городской округ" в 2023 году</t>
  </si>
  <si>
    <t>г. Корсаков, ул. Железнодорожная, д. 3</t>
  </si>
  <si>
    <t>г. Корсаков, ул. Лермонтова, д. 3, корп. 2</t>
  </si>
  <si>
    <t>г. Корсаков, ул. Лермонтова, д. 8</t>
  </si>
  <si>
    <t>г. Корсаков, ул. Нагорная, д. 64, лит. Б</t>
  </si>
  <si>
    <t>г. Корсаков, ул. Парковая, д. 11, корп. 1</t>
  </si>
  <si>
    <t>г. Корсаков, ул. Парковая, д. 15, корп. 1</t>
  </si>
  <si>
    <t>г. Корсаков, ул. Парковая, д. 17, корп. 1</t>
  </si>
  <si>
    <t>г. Корсаков, ул. Парковая, д. 21</t>
  </si>
  <si>
    <t>г. Корсаков, ул. Советская, д. 6</t>
  </si>
  <si>
    <t>г. Корсаков, ул. Советская, д. 33</t>
  </si>
  <si>
    <t>г. Корсаков, ул. Советская, д. 39</t>
  </si>
  <si>
    <t>г. Корсаков, ул. Федько, д. 5, корп. 3</t>
  </si>
  <si>
    <t>с. Новиково, ул. Советская, д. 42</t>
  </si>
  <si>
    <t>с. Озерское, ул. Центральная, д. 60</t>
  </si>
  <si>
    <t>г. Корсаков, ул. Гвардейская, д. 1</t>
  </si>
  <si>
    <t>г. Корсаков, ул. Окружная, д. 118, лит. Б</t>
  </si>
  <si>
    <t>г. Корсаков, ул. Краснофлотская, д. 9</t>
  </si>
  <si>
    <t>г. Курильск, ул. Сахалинская, д. 11</t>
  </si>
  <si>
    <t>Информация о выполнении работ по капитальному ремонту МКД муниципального образования "Курильский городской округ" в 2023 году</t>
  </si>
  <si>
    <t>г. Невельск, ул. Школьная, д. 79А</t>
  </si>
  <si>
    <t>г. Невельск, ул. Победы, д. 2</t>
  </si>
  <si>
    <t>г. Невельск, ул. Победы, д. 6</t>
  </si>
  <si>
    <t>г. Невельск, ул. Победы, д. 11</t>
  </si>
  <si>
    <t>г. Невельск, ул. Советская, д. 3</t>
  </si>
  <si>
    <t>г. Невельск, ул. Советская, д. 5</t>
  </si>
  <si>
    <t>г. Невельск, ул. Яна Фабрициуса, д. 53</t>
  </si>
  <si>
    <t>г. Невельск, ул. Победы, д. 15</t>
  </si>
  <si>
    <t>с. Шебунино, ул. Дачная, д. 2</t>
  </si>
  <si>
    <t>г. Невельск, ул. Советская, д. 2</t>
  </si>
  <si>
    <t>Информация о выполнении работ по капитальному ремонту МКД муниципального образования "Невельский городской округ" в 2023 году</t>
  </si>
  <si>
    <t>Итого: 9 МКД, 27 конструктивов</t>
  </si>
  <si>
    <t>пгт. Ноглики, ул. Академика Штернберга, д. 2</t>
  </si>
  <si>
    <t>пгт. Ноглики, ул. Академика Штернберга, д. 4, лит. А</t>
  </si>
  <si>
    <t>пгт. Ноглики, ул. Вокзальная, д. 2, лит. А</t>
  </si>
  <si>
    <t>пгт. Ноглики, ул. Гагарина, д. 1</t>
  </si>
  <si>
    <t>пгт. Ноглики, ул. Депутатская, д. 6, корп. 1</t>
  </si>
  <si>
    <t>пгт. Ноглики, ул. Депутатская, д. 6, корп. 2-3</t>
  </si>
  <si>
    <t>пгт. Ноглики, ул. Н. Репина, д. 5</t>
  </si>
  <si>
    <t>пгт. Ноглики, ул. Н. Репина, д. 12</t>
  </si>
  <si>
    <t>пгт. Ноглики, ул. Советская, д. 13, лит. А</t>
  </si>
  <si>
    <t>пгт. Ноглики, ул. Советская, д. 26</t>
  </si>
  <si>
    <t>пгт. Ноглики, ул. Советская, д. 57</t>
  </si>
  <si>
    <t>пгт. Ноглики, ул. Советская, д. 61</t>
  </si>
  <si>
    <t>пгт. Ноглики, ул. Академика Штернберга, д. 3</t>
  </si>
  <si>
    <t>пгт. Ноглики, ул. Гагарина, д. 3</t>
  </si>
  <si>
    <t>Информация о выполнении работ по капитальному ремонту МКД муниципального образования "Городской округ Ногликский" в 2023 году</t>
  </si>
  <si>
    <t>г. Оха, ул. 50 лет Октября, д. 25, корп. 11</t>
  </si>
  <si>
    <t>г. Оха, ул. 50 лет Октября, д. 25, корп. 12</t>
  </si>
  <si>
    <t>г. Оха, ул. 50 лет Октября, д. 25, корп. 6</t>
  </si>
  <si>
    <t>г. Оха, ул. 50 лет Октября, д. 28, корп. 1</t>
  </si>
  <si>
    <t>г. Оха, ул. 50 лет Октября, д. 30, корп. 1</t>
  </si>
  <si>
    <t>г. Оха, ул. Карла Маркса, д. 37</t>
  </si>
  <si>
    <t>г. Оха, ул. Комсомольская, д. 2</t>
  </si>
  <si>
    <t>г. Оха, ул. Цапко, д. 24</t>
  </si>
  <si>
    <t>с. Москальво, ул. Советская, д. 47</t>
  </si>
  <si>
    <t>с. Москальво, ул. Советская, д. 48, лит. А</t>
  </si>
  <si>
    <t>с. Москальво, ул. Советская, д. 57</t>
  </si>
  <si>
    <t>с. Москальво, ул. Советская, д. 61</t>
  </si>
  <si>
    <t>г. Оха, ул. Красных Партизан, д. 15</t>
  </si>
  <si>
    <t>г. Оха, ул. Советская, д. 1, корп. 1</t>
  </si>
  <si>
    <t>г. Оха, ул. Советская, д. 22</t>
  </si>
  <si>
    <t>Информация о выполнении работ по капитальному ремонту МКД муниципального образования "Городской округ Охинский" в 2023 году</t>
  </si>
  <si>
    <t>г. Поронайск, ул. Восточная, д. 25</t>
  </si>
  <si>
    <t>г. Поронайск, ул. Ленина, д. 20</t>
  </si>
  <si>
    <t>г. Поронайск, ул. Молодежная, д. 7</t>
  </si>
  <si>
    <t>г. Поронайск, ул. Октябрьская, д. 49</t>
  </si>
  <si>
    <t>г. Поронайск, ул. Октябрьская, д. 67</t>
  </si>
  <si>
    <t>г. Поронайск, ул. Октябрьская, д. 73</t>
  </si>
  <si>
    <t>г. Поронайск, ул. Победы, д. 6</t>
  </si>
  <si>
    <t>г. Поронайск, ул. Победы, д. 80</t>
  </si>
  <si>
    <t>г. Поронайск, ул. Сахалинская, д.3</t>
  </si>
  <si>
    <t>Итого: 4 МКД, 4 конструктива</t>
  </si>
  <si>
    <t>Информация о выполнении работ по капитальному ремонту МКД муниципального образования "Поронайский городской округ" в 2023 году</t>
  </si>
  <si>
    <t>г. Северо-Курильск, ул. 60 лет Октября, д. 2</t>
  </si>
  <si>
    <t>г. Северо-Курильск, ул. 60 лет Октября, д. 2, лит. А</t>
  </si>
  <si>
    <t>Итого: 1 МКД, 1 конструктив</t>
  </si>
  <si>
    <t>Информация о выполнении работ по капитальному ремонту МКД муниципального образования "Северо-Курильский городской округ" в 2023 году</t>
  </si>
  <si>
    <t>Информация о выполнении работ по капитальному ремонту МКД муниципального образования "Городской округ Смирныховский" в 2023 году</t>
  </si>
  <si>
    <t>пгт. Смирных, ул. Горького, д. 14</t>
  </si>
  <si>
    <t>пгт. Смирных, ул. Горького, д. 16</t>
  </si>
  <si>
    <t>пгт. Смирных, ул. Горького, д. 18</t>
  </si>
  <si>
    <t>пгт. Смирных, ул. Горького, д. 20</t>
  </si>
  <si>
    <t>пгт. Смирных, ул. Запаная, д. 8</t>
  </si>
  <si>
    <t>Итого: 4 МКД, 16 конструктивов</t>
  </si>
  <si>
    <t>Информация о выполнении работ по капитальному ремонту МКД муниципального образования "Томаринский городской округ" в 2023 году</t>
  </si>
  <si>
    <t>Итого: 5 МКД, 5 конструктивов</t>
  </si>
  <si>
    <t>с. Черемшанка, ул. Ленина, д. 1А</t>
  </si>
  <si>
    <t>пгт. Тымовское, ул. Библиотечная, д. 2</t>
  </si>
  <si>
    <t>пгт. Тымовское, ул. Библиотечная, д. 2, лит. А</t>
  </si>
  <si>
    <t>Информация о выполнении работ по капитальному ремонту МКД муниципального образования "Тымовский городской округ" в 2023 году</t>
  </si>
  <si>
    <t>Итого: 6 МКД, 12 конструктивов</t>
  </si>
  <si>
    <t>Информация о выполнении работ по капитальному ремонту МКД муниципального образования "Углегорский муниципальный район" в 2023 году</t>
  </si>
  <si>
    <t>г. Углегорск, ул. Пионерская, д. 9</t>
  </si>
  <si>
    <t>г. Углегорск, ул. Победы, д. 168</t>
  </si>
  <si>
    <t>г. Шахтерск, ул. Мира, д. 24</t>
  </si>
  <si>
    <t>Углегорский ГО, г. Углегорск, пер. Баранова, д. 5</t>
  </si>
  <si>
    <t>Углегорский ГО, г. Углегорск, пер. Баранова, д. 6 </t>
  </si>
  <si>
    <t>Углегорский ГО, г. Углегорск, пер. Блюхера, д. 4</t>
  </si>
  <si>
    <t>Углегорский ГО, г. Углегорск, ул. Красноармейская, д. 7</t>
  </si>
  <si>
    <t>Углегорский ГО, г. Углегорск, ул. Победы, д. 149</t>
  </si>
  <si>
    <t>Углегорский ГО, г. Углегорск, ул. Победы, д. 153А</t>
  </si>
  <si>
    <t>Углегорский ГО, г. Шахтерск, ул. Интернациональная, д. 10</t>
  </si>
  <si>
    <t>Углегорский ГО, г. Шахтерск, ул. Мира, д. 9</t>
  </si>
  <si>
    <t>Углегорский ГО, г. Шахтерск, ул. Мира, д. 39</t>
  </si>
  <si>
    <t>Углегорский ГО, с. Краснополье, ул. Советская, д. 18</t>
  </si>
  <si>
    <t>г. Холмск, ул. Лермонтова, д. 9</t>
  </si>
  <si>
    <t>г. Холмск, ул. 60 лет Октября, л. 10</t>
  </si>
  <si>
    <t>г. Холмск, ул. Александра Матросова, д. 6, лит. Б</t>
  </si>
  <si>
    <t>г. Холмск, ул. Александра Матросова, д. 6, лит. В</t>
  </si>
  <si>
    <t>г. Холмск, ул. Александра Матросова, д. 8, лит. Б</t>
  </si>
  <si>
    <t>г. Холмск, ул. Александра Матросова, д. 8, лит. В</t>
  </si>
  <si>
    <t>г. Холмск, ул. Лермонтова, д. 13</t>
  </si>
  <si>
    <t>г. Холмск, ул. Молодежная, д. 6, лит. А</t>
  </si>
  <si>
    <t>г. Холмск, ул. Молодежная, д. 19</t>
  </si>
  <si>
    <t>г. Холмск, ул. Молодежная, д. 27</t>
  </si>
  <si>
    <t>г. Холмск, ул. Первомайская, д. 12</t>
  </si>
  <si>
    <t>с. Костромское, ул. Новая, д. 7</t>
  </si>
  <si>
    <t>с. Костромское, ул. Огородная, д. 3</t>
  </si>
  <si>
    <t>с. Костромское, ул. Огородная, д. 5</t>
  </si>
  <si>
    <t>с. Чехов, ул. Северная, д. 46</t>
  </si>
  <si>
    <t>с. Чехов, ул. Вокзальная, д. 1</t>
  </si>
  <si>
    <t xml:space="preserve">с. Чапланово, ул. Речная, д. 13 </t>
  </si>
  <si>
    <t>Государственная экспертиза 2024 год</t>
  </si>
  <si>
    <t>Информация о выполнении работ по капитальному ремонту МКД муниципального образования "Холмский городской округ" в 2023 году</t>
  </si>
  <si>
    <t>Итого: 34 МКД, 41 конструктив</t>
  </si>
  <si>
    <t>пгт. Южно-Курильск, пр-т Курильский, д. 15</t>
  </si>
  <si>
    <t>пгт. Южно-Курильск, ул. 60 лет ВЛКСМ, д. 25</t>
  </si>
  <si>
    <t>с. Малокурильское, ул. Черемушки, д. 11</t>
  </si>
  <si>
    <t>Итого: 2 МКД, 4 конструктивов</t>
  </si>
  <si>
    <t>Информация о выполнении работ по капитальному ремонту МКД муниципального образования "Южно-Курильский городской округ" в 2023 году</t>
  </si>
  <si>
    <t>Информация о выполнении работ по капитальному ремонту МКД муниципального образования "Городской округ Южно-Сахалинск" в 2023 году</t>
  </si>
  <si>
    <t>Гос. Экспертиза</t>
  </si>
  <si>
    <t>п.р. Луговое, ул. 2-я Пионерская, д. 58</t>
  </si>
  <si>
    <t xml:space="preserve">п.р. Луговое, ул. им. Гайдука, д. 25 </t>
  </si>
  <si>
    <t>пер. Мичурина, д. 3</t>
  </si>
  <si>
    <t>с. Березняки, ул. Зеленая, д. 26А</t>
  </si>
  <si>
    <t>с. Дальнее, ул. Новая, д. 16</t>
  </si>
  <si>
    <t>ул. Крайняя, д. 36</t>
  </si>
  <si>
    <t>ул. Спутник-2, д. 12</t>
  </si>
  <si>
    <t>ул. Спутник-2, д. 13</t>
  </si>
  <si>
    <t>ул. Украинская, д. 113А</t>
  </si>
  <si>
    <t>ул. Украинская, д. 115</t>
  </si>
  <si>
    <t>ул. Бумажная, д. 22А</t>
  </si>
  <si>
    <t>ул. им. Ф. Э. Дзержинского, д. 12</t>
  </si>
  <si>
    <t>ул. им. Ф.Э. Дзержинского, д. 22</t>
  </si>
  <si>
    <t>ул. Садовая, д. 15</t>
  </si>
  <si>
    <t>б-р им. Ф.С. Анкудинова, д. 3Б</t>
  </si>
  <si>
    <t>б-р им. Ф.С. Анкудинова, д. 17А</t>
  </si>
  <si>
    <t>ул. Крюкова Д.Н., д. 35А</t>
  </si>
  <si>
    <t>ул. Курильская, д. 8</t>
  </si>
  <si>
    <t>п.р. Хомутово, ул. Армейская, д. 1</t>
  </si>
  <si>
    <t>п.р. Хомутово, ул. Армейская, д. 18</t>
  </si>
  <si>
    <t>ул. Фабричная, д. 11</t>
  </si>
  <si>
    <t>пр-т Победы, д. 89А</t>
  </si>
  <si>
    <t>ул. Сахалинская, д. 98</t>
  </si>
  <si>
    <t>ул. Тихоокеанская, д. 12А</t>
  </si>
  <si>
    <t>ул. Физкультурная, д. 72</t>
  </si>
  <si>
    <t>ул. Чехова, д. 1</t>
  </si>
  <si>
    <t>ул. Пограничная, д. 67</t>
  </si>
  <si>
    <t>ул. Авиационная, д. 61</t>
  </si>
  <si>
    <t>ул. Комсомольская, д. 165</t>
  </si>
  <si>
    <t>ул. Комсомольская, д. 245</t>
  </si>
  <si>
    <t>ул. Пуркаева М.А., д. 31А</t>
  </si>
  <si>
    <t>ул. Пуркаева М.А., д. 31Б</t>
  </si>
  <si>
    <t>ул. А.М. Горького, д. 22</t>
  </si>
  <si>
    <t>ул. Милицейская, д. 7Б</t>
  </si>
  <si>
    <t>Итого: 52 МКД, 106 конструктивов</t>
  </si>
  <si>
    <t xml:space="preserve">             Приложение № 2</t>
  </si>
  <si>
    <t>Приложение № 2.1</t>
  </si>
  <si>
    <t>Приложение № 2.2</t>
  </si>
  <si>
    <t>Приложение № 2.3</t>
  </si>
  <si>
    <t>Приложение № 2.4</t>
  </si>
  <si>
    <t>Приложение № 2.5</t>
  </si>
  <si>
    <t>Приложение № 2.6</t>
  </si>
  <si>
    <t>Приложение № 2.7</t>
  </si>
  <si>
    <t>Приложение № 2.8</t>
  </si>
  <si>
    <t>Приложение № 2.9</t>
  </si>
  <si>
    <t>Приложение № 2.10</t>
  </si>
  <si>
    <t>Приложение № 2.11</t>
  </si>
  <si>
    <t>Приложение № 2.12</t>
  </si>
  <si>
    <t>Приложение № 2.13</t>
  </si>
  <si>
    <t>Приложение № 2.14</t>
  </si>
  <si>
    <t>Приложение № 2.15</t>
  </si>
  <si>
    <t>Приложение № 2.16</t>
  </si>
  <si>
    <t>Приложение № 2.17</t>
  </si>
  <si>
    <t>Приложение № 2.18</t>
  </si>
  <si>
    <t>Итого: 12 МКД, 30 конструктивов</t>
  </si>
  <si>
    <t>Итого: 6 МКД, 22 конструктива</t>
  </si>
  <si>
    <t>Итого: 3 МКД, 9 конструктивов</t>
  </si>
  <si>
    <t>Итого: 12 МКД, 34 конструктивов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</si>
</sst>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16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5" fillId="0" borderId="0"/>
    <xf numFmtId="9" fontId="1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6" fillId="0" borderId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/>
    <xf numFmtId="0" fontId="2" fillId="0" borderId="0" xfId="0" applyFont="1" applyAlignment="1">
      <alignment horizontal="right"/>
    </xf>
    <xf numFmtId="4" fontId="2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Fill="1"/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/>
    <xf numFmtId="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0" fontId="12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3" fillId="0" borderId="0" xfId="0" applyNumberFormat="1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4" fontId="12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vertical="center"/>
    </xf>
    <xf numFmtId="4" fontId="2" fillId="0" borderId="0" xfId="1" applyNumberFormat="1" applyFont="1" applyFill="1"/>
    <xf numFmtId="0" fontId="9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9" fontId="19" fillId="0" borderId="25" xfId="0" applyNumberFormat="1" applyFont="1" applyFill="1" applyBorder="1" applyAlignment="1">
      <alignment horizontal="center" vertical="center" wrapText="1"/>
    </xf>
    <xf numFmtId="4" fontId="19" fillId="0" borderId="25" xfId="0" applyNumberFormat="1" applyFont="1" applyFill="1" applyBorder="1" applyAlignment="1">
      <alignment vertical="center"/>
    </xf>
    <xf numFmtId="4" fontId="19" fillId="0" borderId="36" xfId="0" applyNumberFormat="1" applyFont="1" applyFill="1" applyBorder="1" applyAlignment="1">
      <alignment vertical="center"/>
    </xf>
    <xf numFmtId="4" fontId="19" fillId="0" borderId="44" xfId="0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" fontId="19" fillId="0" borderId="18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9" fontId="4" fillId="0" borderId="35" xfId="0" applyNumberFormat="1" applyFont="1" applyFill="1" applyBorder="1" applyAlignment="1">
      <alignment horizontal="center" vertical="center" wrapText="1"/>
    </xf>
    <xf numFmtId="4" fontId="4" fillId="0" borderId="35" xfId="0" applyNumberFormat="1" applyFont="1" applyFill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4" fontId="2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12" fillId="0" borderId="0" xfId="0" applyFont="1" applyFill="1" applyAlignment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3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right"/>
    </xf>
    <xf numFmtId="4" fontId="1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2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/>
    </xf>
    <xf numFmtId="0" fontId="0" fillId="0" borderId="0" xfId="0" applyFont="1"/>
    <xf numFmtId="0" fontId="4" fillId="0" borderId="42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17" fillId="0" borderId="0" xfId="0" applyFont="1" applyAlignment="1">
      <alignment horizontal="right"/>
    </xf>
    <xf numFmtId="0" fontId="18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  <xf numFmtId="0" fontId="4" fillId="0" borderId="26" xfId="0" applyFont="1" applyFill="1" applyBorder="1" applyAlignment="1">
      <alignment horizontal="center" vertical="center" textRotation="90" wrapText="1"/>
    </xf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90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2"/>
    <cellStyle name="Обычный 2 2" xfId="5"/>
    <cellStyle name="Обычный 2 2 2" xfId="12"/>
    <cellStyle name="Обычный 2 3" xfId="10"/>
    <cellStyle name="Обычный 3" xfId="7"/>
    <cellStyle name="Обычный 3 2" xfId="9"/>
    <cellStyle name="Обычный 4" xfId="3"/>
    <cellStyle name="Обычный 4 2" xfId="11"/>
    <cellStyle name="Процентный 2" xfId="6"/>
    <cellStyle name="Процентный 3" xfId="8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9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29"/>
  <sheetViews>
    <sheetView tabSelected="1" view="pageBreakPreview" zoomScale="70" zoomScaleNormal="85" zoomScaleSheetLayoutView="70" workbookViewId="0">
      <selection activeCell="M6" sqref="M6:M7"/>
    </sheetView>
  </sheetViews>
  <sheetFormatPr defaultColWidth="9.140625" defaultRowHeight="15" x14ac:dyDescent="0.25"/>
  <cols>
    <col min="1" max="1" width="5" style="2" customWidth="1"/>
    <col min="2" max="2" width="43.5703125" style="3" customWidth="1"/>
    <col min="3" max="4" width="10.5703125" style="3" customWidth="1"/>
    <col min="5" max="5" width="8.140625" style="4" customWidth="1"/>
    <col min="6" max="6" width="8.140625" style="21" customWidth="1"/>
    <col min="7" max="9" width="6.5703125" style="2" customWidth="1"/>
    <col min="10" max="12" width="6.5703125" style="4" customWidth="1"/>
    <col min="13" max="15" width="6.5703125" style="2" customWidth="1"/>
    <col min="16" max="16" width="6.5703125" style="4" customWidth="1"/>
    <col min="17" max="17" width="11" style="22" customWidth="1"/>
    <col min="18" max="18" width="20.28515625" style="4" customWidth="1"/>
    <col min="19" max="22" width="18.85546875" style="2" customWidth="1"/>
    <col min="23" max="16384" width="9.140625" style="2"/>
  </cols>
  <sheetData>
    <row r="1" spans="1:22" ht="26.25" customHeight="1" x14ac:dyDescent="0.25">
      <c r="U1" s="229" t="s">
        <v>465</v>
      </c>
      <c r="V1" s="229"/>
    </row>
    <row r="2" spans="1:22" ht="15" customHeight="1" x14ac:dyDescent="0.25">
      <c r="A2" s="230" t="s">
        <v>268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</row>
    <row r="3" spans="1:22" ht="15" customHeight="1" x14ac:dyDescent="0.25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</row>
    <row r="4" spans="1:22" ht="21.75" customHeight="1" thickBot="1" x14ac:dyDescent="0.3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</row>
    <row r="5" spans="1:22" s="18" customFormat="1" ht="29.25" customHeight="1" thickBot="1" x14ac:dyDescent="0.3">
      <c r="A5" s="231" t="s">
        <v>0</v>
      </c>
      <c r="B5" s="234" t="s">
        <v>1</v>
      </c>
      <c r="C5" s="237" t="s">
        <v>139</v>
      </c>
      <c r="D5" s="238"/>
      <c r="E5" s="241" t="s">
        <v>35</v>
      </c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3"/>
      <c r="Q5" s="244" t="s">
        <v>39</v>
      </c>
      <c r="R5" s="247" t="s">
        <v>140</v>
      </c>
      <c r="S5" s="252" t="s">
        <v>52</v>
      </c>
      <c r="T5" s="253"/>
      <c r="U5" s="253"/>
      <c r="V5" s="254"/>
    </row>
    <row r="6" spans="1:22" s="18" customFormat="1" ht="22.5" customHeight="1" thickBot="1" x14ac:dyDescent="0.3">
      <c r="A6" s="232"/>
      <c r="B6" s="235"/>
      <c r="C6" s="239"/>
      <c r="D6" s="240"/>
      <c r="E6" s="221" t="s">
        <v>30</v>
      </c>
      <c r="F6" s="223" t="s">
        <v>38</v>
      </c>
      <c r="G6" s="225" t="s">
        <v>74</v>
      </c>
      <c r="H6" s="227" t="s">
        <v>75</v>
      </c>
      <c r="I6" s="227" t="s">
        <v>76</v>
      </c>
      <c r="J6" s="227" t="s">
        <v>77</v>
      </c>
      <c r="K6" s="219" t="s">
        <v>78</v>
      </c>
      <c r="L6" s="219" t="s">
        <v>141</v>
      </c>
      <c r="M6" s="227" t="s">
        <v>31</v>
      </c>
      <c r="N6" s="227" t="s">
        <v>32</v>
      </c>
      <c r="O6" s="227" t="s">
        <v>33</v>
      </c>
      <c r="P6" s="250" t="s">
        <v>34</v>
      </c>
      <c r="Q6" s="245"/>
      <c r="R6" s="248"/>
      <c r="S6" s="255"/>
      <c r="T6" s="256"/>
      <c r="U6" s="256"/>
      <c r="V6" s="257"/>
    </row>
    <row r="7" spans="1:22" s="18" customFormat="1" ht="132" customHeight="1" thickBot="1" x14ac:dyDescent="0.3">
      <c r="A7" s="233"/>
      <c r="B7" s="236"/>
      <c r="C7" s="71" t="s">
        <v>30</v>
      </c>
      <c r="D7" s="72" t="s">
        <v>50</v>
      </c>
      <c r="E7" s="222"/>
      <c r="F7" s="224"/>
      <c r="G7" s="226"/>
      <c r="H7" s="228"/>
      <c r="I7" s="228"/>
      <c r="J7" s="228"/>
      <c r="K7" s="220"/>
      <c r="L7" s="220"/>
      <c r="M7" s="228"/>
      <c r="N7" s="228"/>
      <c r="O7" s="228"/>
      <c r="P7" s="251"/>
      <c r="Q7" s="246"/>
      <c r="R7" s="249"/>
      <c r="S7" s="161" t="s">
        <v>53</v>
      </c>
      <c r="T7" s="73" t="s">
        <v>3</v>
      </c>
      <c r="U7" s="74" t="s">
        <v>4</v>
      </c>
      <c r="V7" s="75" t="s">
        <v>54</v>
      </c>
    </row>
    <row r="8" spans="1:22" s="20" customFormat="1" ht="31.5" customHeight="1" x14ac:dyDescent="0.25">
      <c r="A8" s="76">
        <v>1</v>
      </c>
      <c r="B8" s="77" t="s">
        <v>5</v>
      </c>
      <c r="C8" s="76">
        <v>5</v>
      </c>
      <c r="D8" s="78">
        <v>13</v>
      </c>
      <c r="E8" s="79">
        <v>5</v>
      </c>
      <c r="F8" s="79">
        <f t="shared" ref="F8:F25" si="0">SUM(G8:P8)</f>
        <v>13</v>
      </c>
      <c r="G8" s="80">
        <v>2</v>
      </c>
      <c r="H8" s="81">
        <v>1</v>
      </c>
      <c r="I8" s="81">
        <v>2</v>
      </c>
      <c r="J8" s="81">
        <v>2</v>
      </c>
      <c r="K8" s="81"/>
      <c r="L8" s="81"/>
      <c r="M8" s="81">
        <v>1</v>
      </c>
      <c r="N8" s="81">
        <v>3</v>
      </c>
      <c r="O8" s="81">
        <v>1</v>
      </c>
      <c r="P8" s="78">
        <v>1</v>
      </c>
      <c r="Q8" s="82">
        <f t="shared" ref="Q8:Q18" si="1">F8/D8</f>
        <v>1</v>
      </c>
      <c r="R8" s="83">
        <v>100418.18545999999</v>
      </c>
      <c r="S8" s="83">
        <f t="shared" ref="S8:S26" si="2">SUM(T8:V8)</f>
        <v>100418.18546000001</v>
      </c>
      <c r="T8" s="84">
        <v>48873.891159999999</v>
      </c>
      <c r="U8" s="84">
        <v>10041.81856</v>
      </c>
      <c r="V8" s="85">
        <v>41502.475740000002</v>
      </c>
    </row>
    <row r="9" spans="1:22" s="20" customFormat="1" ht="31.5" customHeight="1" x14ac:dyDescent="0.25">
      <c r="A9" s="86">
        <v>2</v>
      </c>
      <c r="B9" s="87" t="s">
        <v>6</v>
      </c>
      <c r="C9" s="86">
        <v>5</v>
      </c>
      <c r="D9" s="88">
        <v>6</v>
      </c>
      <c r="E9" s="89">
        <v>5</v>
      </c>
      <c r="F9" s="89">
        <f t="shared" si="0"/>
        <v>6</v>
      </c>
      <c r="G9" s="90">
        <v>1</v>
      </c>
      <c r="H9" s="91"/>
      <c r="I9" s="91"/>
      <c r="J9" s="91"/>
      <c r="K9" s="91"/>
      <c r="L9" s="91"/>
      <c r="M9" s="91"/>
      <c r="N9" s="91">
        <v>5</v>
      </c>
      <c r="O9" s="91"/>
      <c r="P9" s="88"/>
      <c r="Q9" s="82">
        <f t="shared" si="1"/>
        <v>1</v>
      </c>
      <c r="R9" s="92">
        <v>69456.870620000002</v>
      </c>
      <c r="S9" s="92">
        <f t="shared" si="2"/>
        <v>68950.703909999997</v>
      </c>
      <c r="T9" s="84">
        <v>51259.82819</v>
      </c>
      <c r="U9" s="84">
        <v>6895.0703900000008</v>
      </c>
      <c r="V9" s="85">
        <v>10795.805330000001</v>
      </c>
    </row>
    <row r="10" spans="1:22" s="20" customFormat="1" ht="31.5" customHeight="1" x14ac:dyDescent="0.25">
      <c r="A10" s="86">
        <v>3</v>
      </c>
      <c r="B10" s="87" t="s">
        <v>8</v>
      </c>
      <c r="C10" s="86">
        <v>8</v>
      </c>
      <c r="D10" s="88">
        <v>27</v>
      </c>
      <c r="E10" s="89">
        <v>8</v>
      </c>
      <c r="F10" s="89">
        <f t="shared" si="0"/>
        <v>27</v>
      </c>
      <c r="G10" s="90">
        <v>6</v>
      </c>
      <c r="H10" s="91">
        <v>4</v>
      </c>
      <c r="I10" s="91">
        <v>6</v>
      </c>
      <c r="J10" s="91">
        <v>6</v>
      </c>
      <c r="K10" s="91"/>
      <c r="L10" s="91"/>
      <c r="M10" s="91"/>
      <c r="N10" s="91">
        <v>5</v>
      </c>
      <c r="O10" s="91"/>
      <c r="P10" s="88"/>
      <c r="Q10" s="82">
        <f t="shared" si="1"/>
        <v>1</v>
      </c>
      <c r="R10" s="92">
        <v>114636.55182999998</v>
      </c>
      <c r="S10" s="92">
        <f t="shared" si="2"/>
        <v>114636.55182000002</v>
      </c>
      <c r="T10" s="84">
        <v>77804.189380000011</v>
      </c>
      <c r="U10" s="84">
        <v>11463.655139999999</v>
      </c>
      <c r="V10" s="85">
        <v>25368.707300000002</v>
      </c>
    </row>
    <row r="11" spans="1:22" s="20" customFormat="1" ht="31.5" customHeight="1" x14ac:dyDescent="0.25">
      <c r="A11" s="86">
        <v>4</v>
      </c>
      <c r="B11" s="87" t="s">
        <v>9</v>
      </c>
      <c r="C11" s="86">
        <v>6</v>
      </c>
      <c r="D11" s="88">
        <v>22</v>
      </c>
      <c r="E11" s="89">
        <v>6</v>
      </c>
      <c r="F11" s="89">
        <f t="shared" si="0"/>
        <v>22</v>
      </c>
      <c r="G11" s="90">
        <v>3</v>
      </c>
      <c r="H11" s="91">
        <v>4</v>
      </c>
      <c r="I11" s="91">
        <v>4</v>
      </c>
      <c r="J11" s="91">
        <v>4</v>
      </c>
      <c r="K11" s="91"/>
      <c r="L11" s="91"/>
      <c r="M11" s="91">
        <v>3</v>
      </c>
      <c r="N11" s="91">
        <v>3</v>
      </c>
      <c r="O11" s="91"/>
      <c r="P11" s="88">
        <v>1</v>
      </c>
      <c r="Q11" s="82">
        <f t="shared" si="1"/>
        <v>1</v>
      </c>
      <c r="R11" s="92">
        <v>200986.08552999998</v>
      </c>
      <c r="S11" s="92">
        <f t="shared" si="2"/>
        <v>200944.75244000004</v>
      </c>
      <c r="T11" s="84">
        <v>140220.68654000002</v>
      </c>
      <c r="U11" s="84">
        <v>20094.47523</v>
      </c>
      <c r="V11" s="85">
        <v>40629.590670000005</v>
      </c>
    </row>
    <row r="12" spans="1:22" s="20" customFormat="1" ht="31.5" customHeight="1" x14ac:dyDescent="0.25">
      <c r="A12" s="86">
        <v>5</v>
      </c>
      <c r="B12" s="87" t="s">
        <v>10</v>
      </c>
      <c r="C12" s="86">
        <v>3</v>
      </c>
      <c r="D12" s="88">
        <v>9</v>
      </c>
      <c r="E12" s="89">
        <v>3</v>
      </c>
      <c r="F12" s="89">
        <f t="shared" si="0"/>
        <v>9</v>
      </c>
      <c r="G12" s="90"/>
      <c r="H12" s="91">
        <v>2</v>
      </c>
      <c r="I12" s="91">
        <v>2</v>
      </c>
      <c r="J12" s="91">
        <v>3</v>
      </c>
      <c r="K12" s="91"/>
      <c r="L12" s="91"/>
      <c r="M12" s="91"/>
      <c r="N12" s="91"/>
      <c r="O12" s="91"/>
      <c r="P12" s="88">
        <v>2</v>
      </c>
      <c r="Q12" s="82">
        <f t="shared" si="1"/>
        <v>1</v>
      </c>
      <c r="R12" s="92">
        <v>12694.96018</v>
      </c>
      <c r="S12" s="92">
        <f t="shared" si="2"/>
        <v>12694.96018</v>
      </c>
      <c r="T12" s="84">
        <v>9677.8716800000002</v>
      </c>
      <c r="U12" s="84">
        <v>1269.4960000000001</v>
      </c>
      <c r="V12" s="85">
        <v>1747.5925</v>
      </c>
    </row>
    <row r="13" spans="1:22" s="20" customFormat="1" ht="31.5" customHeight="1" x14ac:dyDescent="0.25">
      <c r="A13" s="86">
        <v>6</v>
      </c>
      <c r="B13" s="87" t="s">
        <v>11</v>
      </c>
      <c r="C13" s="86">
        <v>1</v>
      </c>
      <c r="D13" s="88">
        <v>2</v>
      </c>
      <c r="E13" s="89">
        <v>1</v>
      </c>
      <c r="F13" s="89">
        <f t="shared" si="0"/>
        <v>2</v>
      </c>
      <c r="G13" s="90"/>
      <c r="H13" s="91"/>
      <c r="I13" s="91"/>
      <c r="J13" s="91"/>
      <c r="K13" s="91"/>
      <c r="L13" s="91"/>
      <c r="M13" s="91"/>
      <c r="N13" s="91"/>
      <c r="O13" s="91">
        <v>1</v>
      </c>
      <c r="P13" s="88">
        <v>1</v>
      </c>
      <c r="Q13" s="82">
        <f t="shared" si="1"/>
        <v>1</v>
      </c>
      <c r="R13" s="92">
        <v>7987.1898900000006</v>
      </c>
      <c r="S13" s="92">
        <f t="shared" si="2"/>
        <v>7987.1898899999997</v>
      </c>
      <c r="T13" s="84">
        <v>4780.31394</v>
      </c>
      <c r="U13" s="84">
        <v>798.71897999999999</v>
      </c>
      <c r="V13" s="85">
        <v>2408.15697</v>
      </c>
    </row>
    <row r="14" spans="1:22" s="20" customFormat="1" ht="31.5" customHeight="1" x14ac:dyDescent="0.25">
      <c r="A14" s="86">
        <v>7</v>
      </c>
      <c r="B14" s="87" t="s">
        <v>12</v>
      </c>
      <c r="C14" s="86">
        <v>9</v>
      </c>
      <c r="D14" s="88">
        <v>27</v>
      </c>
      <c r="E14" s="89">
        <v>9</v>
      </c>
      <c r="F14" s="89">
        <f t="shared" si="0"/>
        <v>27</v>
      </c>
      <c r="G14" s="90">
        <v>4</v>
      </c>
      <c r="H14" s="91">
        <v>6</v>
      </c>
      <c r="I14" s="91">
        <v>6</v>
      </c>
      <c r="J14" s="91">
        <v>6</v>
      </c>
      <c r="K14" s="91"/>
      <c r="L14" s="91"/>
      <c r="M14" s="91">
        <v>1</v>
      </c>
      <c r="N14" s="91">
        <v>3</v>
      </c>
      <c r="O14" s="91"/>
      <c r="P14" s="88">
        <v>1</v>
      </c>
      <c r="Q14" s="82">
        <f t="shared" si="1"/>
        <v>1</v>
      </c>
      <c r="R14" s="92">
        <v>158787.06066000002</v>
      </c>
      <c r="S14" s="92">
        <f t="shared" si="2"/>
        <v>157560.54242000001</v>
      </c>
      <c r="T14" s="84">
        <v>115134.13198999999</v>
      </c>
      <c r="U14" s="84">
        <v>15756.054239999999</v>
      </c>
      <c r="V14" s="85">
        <v>26670.356190000006</v>
      </c>
    </row>
    <row r="15" spans="1:22" s="20" customFormat="1" ht="31.5" customHeight="1" x14ac:dyDescent="0.25">
      <c r="A15" s="86">
        <v>8</v>
      </c>
      <c r="B15" s="87" t="s">
        <v>13</v>
      </c>
      <c r="C15" s="86">
        <v>12</v>
      </c>
      <c r="D15" s="88">
        <v>34</v>
      </c>
      <c r="E15" s="89">
        <v>12</v>
      </c>
      <c r="F15" s="89">
        <f t="shared" si="0"/>
        <v>34</v>
      </c>
      <c r="G15" s="90">
        <v>5</v>
      </c>
      <c r="H15" s="91">
        <v>2</v>
      </c>
      <c r="I15" s="91">
        <v>7</v>
      </c>
      <c r="J15" s="91">
        <v>7</v>
      </c>
      <c r="K15" s="91">
        <v>6</v>
      </c>
      <c r="L15" s="91"/>
      <c r="M15" s="91"/>
      <c r="N15" s="91">
        <v>2</v>
      </c>
      <c r="O15" s="91"/>
      <c r="P15" s="88">
        <v>5</v>
      </c>
      <c r="Q15" s="82">
        <f t="shared" si="1"/>
        <v>1</v>
      </c>
      <c r="R15" s="92">
        <v>73060.080630000011</v>
      </c>
      <c r="S15" s="92">
        <f t="shared" si="2"/>
        <v>73059.780620000005</v>
      </c>
      <c r="T15" s="84">
        <v>53461.755340000003</v>
      </c>
      <c r="U15" s="84">
        <v>7305.9780200000014</v>
      </c>
      <c r="V15" s="85">
        <v>12292.047259999999</v>
      </c>
    </row>
    <row r="16" spans="1:22" s="20" customFormat="1" ht="31.5" customHeight="1" x14ac:dyDescent="0.25">
      <c r="A16" s="86">
        <v>9</v>
      </c>
      <c r="B16" s="93" t="s">
        <v>14</v>
      </c>
      <c r="C16" s="94">
        <v>17</v>
      </c>
      <c r="D16" s="95">
        <v>23</v>
      </c>
      <c r="E16" s="89">
        <v>17</v>
      </c>
      <c r="F16" s="89">
        <f t="shared" si="0"/>
        <v>23</v>
      </c>
      <c r="G16" s="90">
        <v>3</v>
      </c>
      <c r="H16" s="91">
        <v>2</v>
      </c>
      <c r="I16" s="91">
        <v>2</v>
      </c>
      <c r="J16" s="91">
        <v>2</v>
      </c>
      <c r="K16" s="91">
        <v>3</v>
      </c>
      <c r="L16" s="91"/>
      <c r="M16" s="91">
        <v>7</v>
      </c>
      <c r="N16" s="91">
        <v>4</v>
      </c>
      <c r="O16" s="91"/>
      <c r="P16" s="88"/>
      <c r="Q16" s="82">
        <f t="shared" si="1"/>
        <v>1</v>
      </c>
      <c r="R16" s="92">
        <v>318202.15589000005</v>
      </c>
      <c r="S16" s="92">
        <f t="shared" si="2"/>
        <v>318202.15589000005</v>
      </c>
      <c r="T16" s="84">
        <v>202783.17805000008</v>
      </c>
      <c r="U16" s="84">
        <v>31818.215559999997</v>
      </c>
      <c r="V16" s="85">
        <v>83600.762279999995</v>
      </c>
    </row>
    <row r="17" spans="1:22" s="17" customFormat="1" ht="31.5" customHeight="1" x14ac:dyDescent="0.25">
      <c r="A17" s="86">
        <v>10</v>
      </c>
      <c r="B17" s="87" t="s">
        <v>15</v>
      </c>
      <c r="C17" s="86">
        <v>4</v>
      </c>
      <c r="D17" s="88">
        <v>4</v>
      </c>
      <c r="E17" s="89">
        <v>4</v>
      </c>
      <c r="F17" s="89">
        <f t="shared" si="0"/>
        <v>4</v>
      </c>
      <c r="G17" s="90"/>
      <c r="H17" s="91"/>
      <c r="I17" s="91"/>
      <c r="J17" s="91"/>
      <c r="K17" s="91"/>
      <c r="L17" s="91"/>
      <c r="M17" s="91">
        <v>2</v>
      </c>
      <c r="N17" s="91">
        <v>2</v>
      </c>
      <c r="O17" s="91"/>
      <c r="P17" s="88"/>
      <c r="Q17" s="82">
        <f t="shared" si="1"/>
        <v>1</v>
      </c>
      <c r="R17" s="92">
        <v>63943.609779999999</v>
      </c>
      <c r="S17" s="92">
        <f t="shared" si="2"/>
        <v>59791.14718</v>
      </c>
      <c r="T17" s="84">
        <v>42077.783369999997</v>
      </c>
      <c r="U17" s="84">
        <v>5979.1147099999998</v>
      </c>
      <c r="V17" s="85">
        <v>11734.249099999999</v>
      </c>
    </row>
    <row r="18" spans="1:22" s="17" customFormat="1" ht="31.5" customHeight="1" x14ac:dyDescent="0.25">
      <c r="A18" s="86">
        <v>11</v>
      </c>
      <c r="B18" s="87" t="s">
        <v>16</v>
      </c>
      <c r="C18" s="86">
        <v>1</v>
      </c>
      <c r="D18" s="88">
        <v>1</v>
      </c>
      <c r="E18" s="89">
        <v>1</v>
      </c>
      <c r="F18" s="89">
        <f t="shared" si="0"/>
        <v>1</v>
      </c>
      <c r="G18" s="90"/>
      <c r="H18" s="91"/>
      <c r="I18" s="91"/>
      <c r="J18" s="91"/>
      <c r="K18" s="91"/>
      <c r="L18" s="91"/>
      <c r="M18" s="91"/>
      <c r="N18" s="91">
        <v>1</v>
      </c>
      <c r="O18" s="91"/>
      <c r="P18" s="88"/>
      <c r="Q18" s="82">
        <f t="shared" si="1"/>
        <v>1</v>
      </c>
      <c r="R18" s="92">
        <v>14196.47517</v>
      </c>
      <c r="S18" s="92">
        <f t="shared" si="2"/>
        <v>14196.475169999998</v>
      </c>
      <c r="T18" s="84">
        <v>5674.8693799999992</v>
      </c>
      <c r="U18" s="84">
        <v>1419.64751</v>
      </c>
      <c r="V18" s="85">
        <v>7101.9582799999998</v>
      </c>
    </row>
    <row r="19" spans="1:22" s="17" customFormat="1" ht="31.5" customHeight="1" x14ac:dyDescent="0.25">
      <c r="A19" s="86">
        <v>12</v>
      </c>
      <c r="B19" s="87" t="s">
        <v>17</v>
      </c>
      <c r="C19" s="86">
        <v>4</v>
      </c>
      <c r="D19" s="88">
        <v>16</v>
      </c>
      <c r="E19" s="89">
        <v>4</v>
      </c>
      <c r="F19" s="89">
        <f t="shared" si="0"/>
        <v>16</v>
      </c>
      <c r="G19" s="90">
        <v>4</v>
      </c>
      <c r="H19" s="91">
        <v>3</v>
      </c>
      <c r="I19" s="91">
        <v>3</v>
      </c>
      <c r="J19" s="91">
        <v>3</v>
      </c>
      <c r="K19" s="91"/>
      <c r="L19" s="91"/>
      <c r="M19" s="91"/>
      <c r="N19" s="91">
        <v>2</v>
      </c>
      <c r="O19" s="91"/>
      <c r="P19" s="88">
        <v>1</v>
      </c>
      <c r="Q19" s="82">
        <f t="shared" ref="Q19:Q26" si="3">F19/D19</f>
        <v>1</v>
      </c>
      <c r="R19" s="92">
        <v>60938.942719999999</v>
      </c>
      <c r="S19" s="92">
        <f t="shared" si="2"/>
        <v>59937.062480000001</v>
      </c>
      <c r="T19" s="84">
        <v>30730.481200000002</v>
      </c>
      <c r="U19" s="84">
        <v>5993.70622</v>
      </c>
      <c r="V19" s="85">
        <v>23212.875059999998</v>
      </c>
    </row>
    <row r="20" spans="1:22" s="17" customFormat="1" ht="31.5" customHeight="1" x14ac:dyDescent="0.25">
      <c r="A20" s="86">
        <v>13</v>
      </c>
      <c r="B20" s="87" t="s">
        <v>18</v>
      </c>
      <c r="C20" s="86">
        <v>5</v>
      </c>
      <c r="D20" s="88">
        <v>5</v>
      </c>
      <c r="E20" s="89">
        <v>5</v>
      </c>
      <c r="F20" s="89">
        <f t="shared" si="0"/>
        <v>5</v>
      </c>
      <c r="G20" s="90"/>
      <c r="H20" s="91"/>
      <c r="I20" s="91"/>
      <c r="J20" s="91"/>
      <c r="K20" s="91"/>
      <c r="L20" s="91"/>
      <c r="M20" s="91">
        <v>5</v>
      </c>
      <c r="N20" s="91"/>
      <c r="O20" s="91"/>
      <c r="P20" s="88"/>
      <c r="Q20" s="82">
        <f t="shared" si="3"/>
        <v>1</v>
      </c>
      <c r="R20" s="92">
        <v>54931.084459999991</v>
      </c>
      <c r="S20" s="92">
        <f t="shared" si="2"/>
        <v>54931.084459999991</v>
      </c>
      <c r="T20" s="84">
        <v>39357.030729999991</v>
      </c>
      <c r="U20" s="84">
        <v>5493.1084300000002</v>
      </c>
      <c r="V20" s="85">
        <v>10080.945299999998</v>
      </c>
    </row>
    <row r="21" spans="1:22" s="17" customFormat="1" ht="31.5" customHeight="1" x14ac:dyDescent="0.25">
      <c r="A21" s="86">
        <v>14</v>
      </c>
      <c r="B21" s="87" t="s">
        <v>19</v>
      </c>
      <c r="C21" s="86">
        <v>6</v>
      </c>
      <c r="D21" s="88">
        <v>12</v>
      </c>
      <c r="E21" s="89">
        <v>6</v>
      </c>
      <c r="F21" s="89">
        <f t="shared" si="0"/>
        <v>12</v>
      </c>
      <c r="G21" s="90">
        <v>2</v>
      </c>
      <c r="H21" s="91">
        <v>1</v>
      </c>
      <c r="I21" s="91">
        <v>2</v>
      </c>
      <c r="J21" s="91">
        <v>2</v>
      </c>
      <c r="K21" s="91"/>
      <c r="L21" s="91"/>
      <c r="M21" s="91"/>
      <c r="N21" s="91">
        <v>5</v>
      </c>
      <c r="O21" s="91"/>
      <c r="P21" s="88"/>
      <c r="Q21" s="82">
        <f t="shared" si="3"/>
        <v>1</v>
      </c>
      <c r="R21" s="92">
        <v>53636.382139999994</v>
      </c>
      <c r="S21" s="92">
        <f t="shared" si="2"/>
        <v>53430.368939999993</v>
      </c>
      <c r="T21" s="84">
        <v>40071.466859999993</v>
      </c>
      <c r="U21" s="84">
        <v>5339.0369000000001</v>
      </c>
      <c r="V21" s="85">
        <v>8019.8651800000007</v>
      </c>
    </row>
    <row r="22" spans="1:22" s="17" customFormat="1" ht="31.5" customHeight="1" x14ac:dyDescent="0.25">
      <c r="A22" s="86">
        <v>15</v>
      </c>
      <c r="B22" s="87" t="s">
        <v>20</v>
      </c>
      <c r="C22" s="86">
        <v>12</v>
      </c>
      <c r="D22" s="88">
        <v>30</v>
      </c>
      <c r="E22" s="89">
        <v>12</v>
      </c>
      <c r="F22" s="89">
        <f t="shared" si="0"/>
        <v>30</v>
      </c>
      <c r="G22" s="90">
        <v>8</v>
      </c>
      <c r="H22" s="91">
        <v>7</v>
      </c>
      <c r="I22" s="91">
        <v>7</v>
      </c>
      <c r="J22" s="91">
        <v>6</v>
      </c>
      <c r="K22" s="91"/>
      <c r="L22" s="91"/>
      <c r="M22" s="91">
        <v>1</v>
      </c>
      <c r="N22" s="91">
        <v>1</v>
      </c>
      <c r="O22" s="91"/>
      <c r="P22" s="88"/>
      <c r="Q22" s="82">
        <f t="shared" si="3"/>
        <v>1</v>
      </c>
      <c r="R22" s="92">
        <v>80551.129419999997</v>
      </c>
      <c r="S22" s="92">
        <f t="shared" si="2"/>
        <v>79909.510330000005</v>
      </c>
      <c r="T22" s="84">
        <v>56498.383829999999</v>
      </c>
      <c r="U22" s="84">
        <v>7990.9510300000002</v>
      </c>
      <c r="V22" s="85">
        <v>15420.175469999998</v>
      </c>
    </row>
    <row r="23" spans="1:22" s="17" customFormat="1" ht="31.5" customHeight="1" x14ac:dyDescent="0.25">
      <c r="A23" s="86">
        <v>16</v>
      </c>
      <c r="B23" s="87" t="s">
        <v>21</v>
      </c>
      <c r="C23" s="86">
        <v>34</v>
      </c>
      <c r="D23" s="88">
        <v>41</v>
      </c>
      <c r="E23" s="89">
        <v>34</v>
      </c>
      <c r="F23" s="89">
        <f t="shared" si="0"/>
        <v>41</v>
      </c>
      <c r="G23" s="90">
        <v>1</v>
      </c>
      <c r="H23" s="91"/>
      <c r="I23" s="91"/>
      <c r="J23" s="91"/>
      <c r="K23" s="91"/>
      <c r="L23" s="91"/>
      <c r="M23" s="91">
        <v>9</v>
      </c>
      <c r="N23" s="91">
        <v>29</v>
      </c>
      <c r="O23" s="91"/>
      <c r="P23" s="88">
        <v>2</v>
      </c>
      <c r="Q23" s="82">
        <f t="shared" si="3"/>
        <v>1</v>
      </c>
      <c r="R23" s="92">
        <v>559657.18248000008</v>
      </c>
      <c r="S23" s="92">
        <f t="shared" si="2"/>
        <v>559218.58081000007</v>
      </c>
      <c r="T23" s="84">
        <v>404500.85678000009</v>
      </c>
      <c r="U23" s="84">
        <v>55921.858059999991</v>
      </c>
      <c r="V23" s="85">
        <v>98795.865969999984</v>
      </c>
    </row>
    <row r="24" spans="1:22" s="17" customFormat="1" ht="31.5" customHeight="1" x14ac:dyDescent="0.25">
      <c r="A24" s="86">
        <v>17</v>
      </c>
      <c r="B24" s="87" t="s">
        <v>22</v>
      </c>
      <c r="C24" s="86">
        <v>2</v>
      </c>
      <c r="D24" s="88">
        <v>4</v>
      </c>
      <c r="E24" s="89">
        <v>2</v>
      </c>
      <c r="F24" s="89">
        <f t="shared" si="0"/>
        <v>4</v>
      </c>
      <c r="G24" s="90"/>
      <c r="H24" s="91">
        <v>1</v>
      </c>
      <c r="I24" s="91">
        <v>1</v>
      </c>
      <c r="J24" s="91">
        <v>1</v>
      </c>
      <c r="K24" s="91"/>
      <c r="L24" s="91"/>
      <c r="M24" s="91"/>
      <c r="N24" s="91">
        <v>1</v>
      </c>
      <c r="O24" s="91"/>
      <c r="P24" s="88"/>
      <c r="Q24" s="82">
        <f t="shared" si="3"/>
        <v>1</v>
      </c>
      <c r="R24" s="102">
        <v>937543.22457999992</v>
      </c>
      <c r="S24" s="92">
        <f t="shared" si="2"/>
        <v>937215.09323999973</v>
      </c>
      <c r="T24" s="84">
        <v>669909.9428399998</v>
      </c>
      <c r="U24" s="84">
        <v>93721.509239999985</v>
      </c>
      <c r="V24" s="85">
        <v>173583.64116</v>
      </c>
    </row>
    <row r="25" spans="1:22" s="17" customFormat="1" ht="31.5" customHeight="1" thickBot="1" x14ac:dyDescent="0.3">
      <c r="A25" s="96">
        <v>18</v>
      </c>
      <c r="B25" s="97" t="s">
        <v>23</v>
      </c>
      <c r="C25" s="96">
        <v>52</v>
      </c>
      <c r="D25" s="98">
        <v>106</v>
      </c>
      <c r="E25" s="99">
        <v>52</v>
      </c>
      <c r="F25" s="99">
        <f t="shared" si="0"/>
        <v>106</v>
      </c>
      <c r="G25" s="100">
        <v>15</v>
      </c>
      <c r="H25" s="101">
        <v>16</v>
      </c>
      <c r="I25" s="101">
        <v>17</v>
      </c>
      <c r="J25" s="101">
        <v>16</v>
      </c>
      <c r="K25" s="101"/>
      <c r="L25" s="101">
        <v>3</v>
      </c>
      <c r="M25" s="101">
        <v>24</v>
      </c>
      <c r="N25" s="101">
        <v>15</v>
      </c>
      <c r="O25" s="101"/>
      <c r="P25" s="98"/>
      <c r="Q25" s="82">
        <f t="shared" si="3"/>
        <v>1</v>
      </c>
      <c r="R25" s="102">
        <v>19126.496210000001</v>
      </c>
      <c r="S25" s="102">
        <f t="shared" si="2"/>
        <v>20049.001510000002</v>
      </c>
      <c r="T25" s="84">
        <v>15404.338739999999</v>
      </c>
      <c r="U25" s="84">
        <v>2004.9001499999999</v>
      </c>
      <c r="V25" s="85">
        <v>2639.7626200000004</v>
      </c>
    </row>
    <row r="26" spans="1:22" s="17" customFormat="1" ht="31.5" customHeight="1" thickBot="1" x14ac:dyDescent="0.3">
      <c r="A26" s="217" t="s">
        <v>25</v>
      </c>
      <c r="B26" s="218"/>
      <c r="C26" s="103">
        <f t="shared" ref="C26:P26" si="4">SUM(C8:C25)</f>
        <v>186</v>
      </c>
      <c r="D26" s="104">
        <f t="shared" si="4"/>
        <v>382</v>
      </c>
      <c r="E26" s="105">
        <f t="shared" si="4"/>
        <v>186</v>
      </c>
      <c r="F26" s="105">
        <f t="shared" si="4"/>
        <v>382</v>
      </c>
      <c r="G26" s="106">
        <f t="shared" si="4"/>
        <v>54</v>
      </c>
      <c r="H26" s="107">
        <f t="shared" si="4"/>
        <v>49</v>
      </c>
      <c r="I26" s="107">
        <f t="shared" si="4"/>
        <v>59</v>
      </c>
      <c r="J26" s="107">
        <f t="shared" si="4"/>
        <v>58</v>
      </c>
      <c r="K26" s="107">
        <f t="shared" si="4"/>
        <v>9</v>
      </c>
      <c r="L26" s="107">
        <f t="shared" si="4"/>
        <v>3</v>
      </c>
      <c r="M26" s="107">
        <f t="shared" si="4"/>
        <v>53</v>
      </c>
      <c r="N26" s="107">
        <f t="shared" si="4"/>
        <v>81</v>
      </c>
      <c r="O26" s="107">
        <f t="shared" si="4"/>
        <v>2</v>
      </c>
      <c r="P26" s="104">
        <f t="shared" si="4"/>
        <v>14</v>
      </c>
      <c r="Q26" s="108">
        <f t="shared" si="3"/>
        <v>1</v>
      </c>
      <c r="R26" s="109">
        <f>SUM(R8:R25)</f>
        <v>2900753.6676499997</v>
      </c>
      <c r="S26" s="109">
        <f t="shared" si="2"/>
        <v>2893133.1467499998</v>
      </c>
      <c r="T26" s="110">
        <f t="shared" ref="T26:V26" si="5">SUM(T8:T25)</f>
        <v>2008221</v>
      </c>
      <c r="U26" s="110">
        <f t="shared" si="5"/>
        <v>289307.31436999992</v>
      </c>
      <c r="V26" s="111">
        <f t="shared" si="5"/>
        <v>595604.83238000015</v>
      </c>
    </row>
    <row r="27" spans="1:22" s="17" customFormat="1" ht="24.75" customHeight="1" x14ac:dyDescent="0.25">
      <c r="A27" s="112"/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4"/>
      <c r="R27" s="115"/>
      <c r="S27" s="115"/>
      <c r="T27" s="115"/>
      <c r="U27" s="115"/>
      <c r="V27" s="115"/>
    </row>
    <row r="29" spans="1:22" x14ac:dyDescent="0.25">
      <c r="S29" s="63"/>
    </row>
  </sheetData>
  <mergeCells count="22">
    <mergeCell ref="U1:V1"/>
    <mergeCell ref="A2:V4"/>
    <mergeCell ref="A5:A7"/>
    <mergeCell ref="B5:B7"/>
    <mergeCell ref="C5:D6"/>
    <mergeCell ref="E5:P5"/>
    <mergeCell ref="Q5:Q7"/>
    <mergeCell ref="R5:R7"/>
    <mergeCell ref="M6:M7"/>
    <mergeCell ref="N6:N7"/>
    <mergeCell ref="O6:O7"/>
    <mergeCell ref="P6:P7"/>
    <mergeCell ref="S5:V6"/>
    <mergeCell ref="L6:L7"/>
    <mergeCell ref="A26:B26"/>
    <mergeCell ref="K6:K7"/>
    <mergeCell ref="E6:E7"/>
    <mergeCell ref="F6:F7"/>
    <mergeCell ref="G6:G7"/>
    <mergeCell ref="H6:H7"/>
    <mergeCell ref="I6:I7"/>
    <mergeCell ref="J6:J7"/>
  </mergeCells>
  <pageMargins left="0" right="0" top="0.74803149606299213" bottom="0.74803149606299213" header="0.31496062992125984" footer="0"/>
  <pageSetup paperSize="9"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  <pageSetUpPr fitToPage="1"/>
  </sheetPr>
  <dimension ref="A1:G82"/>
  <sheetViews>
    <sheetView view="pageBreakPreview" zoomScaleNormal="70" zoomScaleSheetLayoutView="100" workbookViewId="0">
      <pane ySplit="6" topLeftCell="A79" activePane="bottomLeft" state="frozen"/>
      <selection activeCell="B43" activeCellId="3" sqref="B13:B14 B24 B40:B41 B43"/>
      <selection pane="bottomLeft" activeCell="G1" sqref="G1"/>
    </sheetView>
  </sheetViews>
  <sheetFormatPr defaultColWidth="9.140625" defaultRowHeight="15" outlineLevelRow="1" x14ac:dyDescent="0.25"/>
  <cols>
    <col min="1" max="1" width="4.7109375" style="20" customWidth="1"/>
    <col min="2" max="2" width="63.85546875" style="28" customWidth="1"/>
    <col min="3" max="3" width="18.7109375" style="14" customWidth="1"/>
    <col min="4" max="4" width="18.7109375" style="9" customWidth="1"/>
    <col min="5" max="7" width="18.7109375" style="14" customWidth="1"/>
    <col min="8" max="16384" width="9.140625" style="17"/>
  </cols>
  <sheetData>
    <row r="1" spans="1:7" s="7" customFormat="1" x14ac:dyDescent="0.2">
      <c r="A1" s="20"/>
      <c r="B1" s="28"/>
      <c r="C1" s="29"/>
      <c r="D1" s="20"/>
      <c r="E1" s="20"/>
      <c r="F1" s="20"/>
      <c r="G1" s="19" t="s">
        <v>474</v>
      </c>
    </row>
    <row r="2" spans="1:7" s="7" customFormat="1" ht="33" customHeight="1" x14ac:dyDescent="0.25">
      <c r="A2" s="259" t="s">
        <v>359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20" customFormat="1" ht="26.25" customHeight="1" x14ac:dyDescent="0.25">
      <c r="A6" s="167"/>
      <c r="B6" s="183" t="s">
        <v>14</v>
      </c>
      <c r="C6" s="166">
        <f>C7+C9+C11+C13+C15+C17+C19+C22+C24+C26+C28+C30+C32+C34+C39+C43+C45+C47+C64</f>
        <v>318202155.88999993</v>
      </c>
      <c r="D6" s="166">
        <f t="shared" ref="D6:G6" si="0">D7+D9+D11+D13+D15+D17+D19+D22+D24+D26+D28+D30+D32+D34+D39+D43+D45+D47+D64</f>
        <v>318202155.88999999</v>
      </c>
      <c r="E6" s="166">
        <f t="shared" si="0"/>
        <v>202783178.05000001</v>
      </c>
      <c r="F6" s="166">
        <f t="shared" si="0"/>
        <v>31818215.559999999</v>
      </c>
      <c r="G6" s="166">
        <f t="shared" si="0"/>
        <v>83600762.279999971</v>
      </c>
    </row>
    <row r="7" spans="1:7" s="19" customFormat="1" ht="21.95" customHeight="1" x14ac:dyDescent="0.2">
      <c r="A7" s="181">
        <v>1</v>
      </c>
      <c r="B7" s="117" t="s">
        <v>186</v>
      </c>
      <c r="C7" s="49">
        <v>20356433.25</v>
      </c>
      <c r="D7" s="49">
        <v>20356433.25</v>
      </c>
      <c r="E7" s="49">
        <v>14249503.279999999</v>
      </c>
      <c r="F7" s="49">
        <v>2035643.3199999998</v>
      </c>
      <c r="G7" s="49">
        <v>4071286.6500000004</v>
      </c>
    </row>
    <row r="8" spans="1:7" ht="15" customHeight="1" outlineLevel="1" x14ac:dyDescent="0.25">
      <c r="A8" s="66"/>
      <c r="B8" s="125" t="s">
        <v>36</v>
      </c>
      <c r="C8" s="50">
        <v>20356433.25</v>
      </c>
      <c r="D8" s="50">
        <v>20356433.25</v>
      </c>
      <c r="E8" s="50">
        <v>14249503.279999999</v>
      </c>
      <c r="F8" s="50">
        <v>2035643.3199999998</v>
      </c>
      <c r="G8" s="50">
        <v>4071286.6500000004</v>
      </c>
    </row>
    <row r="9" spans="1:7" s="19" customFormat="1" ht="21.95" customHeight="1" x14ac:dyDescent="0.2">
      <c r="A9" s="181">
        <v>2</v>
      </c>
      <c r="B9" s="117" t="s">
        <v>187</v>
      </c>
      <c r="C9" s="49">
        <v>19837869.600000001</v>
      </c>
      <c r="D9" s="49">
        <v>19837869.600000001</v>
      </c>
      <c r="E9" s="49">
        <v>13886508.720000001</v>
      </c>
      <c r="F9" s="49">
        <v>1983786.9600000002</v>
      </c>
      <c r="G9" s="49">
        <v>3967573.9200000009</v>
      </c>
    </row>
    <row r="10" spans="1:7" ht="15" customHeight="1" x14ac:dyDescent="0.25">
      <c r="A10" s="66"/>
      <c r="B10" s="125" t="s">
        <v>36</v>
      </c>
      <c r="C10" s="36">
        <v>19837869.600000001</v>
      </c>
      <c r="D10" s="50">
        <v>19837869.600000001</v>
      </c>
      <c r="E10" s="50">
        <v>13886508.720000001</v>
      </c>
      <c r="F10" s="50">
        <v>1983786.9600000002</v>
      </c>
      <c r="G10" s="50">
        <v>3967573.9200000009</v>
      </c>
    </row>
    <row r="11" spans="1:7" ht="21.75" customHeight="1" x14ac:dyDescent="0.25">
      <c r="A11" s="181">
        <v>3</v>
      </c>
      <c r="B11" s="117" t="s">
        <v>188</v>
      </c>
      <c r="C11" s="49">
        <v>6788132.4000000004</v>
      </c>
      <c r="D11" s="49">
        <v>6788132.4000000004</v>
      </c>
      <c r="E11" s="49">
        <v>4751692.68</v>
      </c>
      <c r="F11" s="49">
        <v>678813.24000000011</v>
      </c>
      <c r="G11" s="49">
        <v>1357626.4800000004</v>
      </c>
    </row>
    <row r="12" spans="1:7" ht="15" customHeight="1" x14ac:dyDescent="0.25">
      <c r="A12" s="66"/>
      <c r="B12" s="125" t="s">
        <v>36</v>
      </c>
      <c r="C12" s="36">
        <v>6788132.4000000004</v>
      </c>
      <c r="D12" s="50">
        <v>6788132.4000000004</v>
      </c>
      <c r="E12" s="50">
        <v>4751692.68</v>
      </c>
      <c r="F12" s="50">
        <v>678813.24000000011</v>
      </c>
      <c r="G12" s="50">
        <v>1357626.4800000004</v>
      </c>
    </row>
    <row r="13" spans="1:7" ht="21.75" customHeight="1" outlineLevel="1" x14ac:dyDescent="0.25">
      <c r="A13" s="181">
        <v>4</v>
      </c>
      <c r="B13" s="131" t="s">
        <v>47</v>
      </c>
      <c r="C13" s="49">
        <v>42602089.539999999</v>
      </c>
      <c r="D13" s="49">
        <v>42602089.540000007</v>
      </c>
      <c r="E13" s="49">
        <v>29821462.68</v>
      </c>
      <c r="F13" s="49">
        <v>4260208.95</v>
      </c>
      <c r="G13" s="49">
        <v>8520417.9100000001</v>
      </c>
    </row>
    <row r="14" spans="1:7" ht="15" customHeight="1" outlineLevel="1" x14ac:dyDescent="0.25">
      <c r="A14" s="66"/>
      <c r="B14" s="125" t="s">
        <v>37</v>
      </c>
      <c r="C14" s="50">
        <v>42602089.539999999</v>
      </c>
      <c r="D14" s="50">
        <v>42602089.540000007</v>
      </c>
      <c r="E14" s="50">
        <v>29821462.68</v>
      </c>
      <c r="F14" s="50">
        <v>4260208.95</v>
      </c>
      <c r="G14" s="50">
        <v>8520417.9100000001</v>
      </c>
    </row>
    <row r="15" spans="1:7" s="19" customFormat="1" ht="21.75" customHeight="1" x14ac:dyDescent="0.2">
      <c r="A15" s="184">
        <v>5</v>
      </c>
      <c r="B15" s="131" t="s">
        <v>189</v>
      </c>
      <c r="C15" s="49">
        <v>18643947.300000001</v>
      </c>
      <c r="D15" s="49">
        <v>18643947.300000001</v>
      </c>
      <c r="E15" s="49">
        <v>13423642.060000001</v>
      </c>
      <c r="F15" s="49">
        <v>1864394.73</v>
      </c>
      <c r="G15" s="49">
        <v>3355910.5100000002</v>
      </c>
    </row>
    <row r="16" spans="1:7" ht="15" customHeight="1" outlineLevel="1" x14ac:dyDescent="0.25">
      <c r="A16" s="66"/>
      <c r="B16" s="125" t="s">
        <v>36</v>
      </c>
      <c r="C16" s="50">
        <v>18643947.300000001</v>
      </c>
      <c r="D16" s="50">
        <v>18643947.300000001</v>
      </c>
      <c r="E16" s="50">
        <v>13423642.060000001</v>
      </c>
      <c r="F16" s="50">
        <v>1864394.73</v>
      </c>
      <c r="G16" s="50">
        <v>3355910.5100000002</v>
      </c>
    </row>
    <row r="17" spans="1:7" s="19" customFormat="1" ht="21.75" customHeight="1" x14ac:dyDescent="0.2">
      <c r="A17" s="184">
        <v>6</v>
      </c>
      <c r="B17" s="131" t="s">
        <v>190</v>
      </c>
      <c r="C17" s="49">
        <v>28795497.68</v>
      </c>
      <c r="D17" s="49">
        <v>28795497.68</v>
      </c>
      <c r="E17" s="49">
        <v>17277298.609999999</v>
      </c>
      <c r="F17" s="49">
        <v>2879549.76</v>
      </c>
      <c r="G17" s="49">
        <v>8638649.3100000005</v>
      </c>
    </row>
    <row r="18" spans="1:7" ht="15" customHeight="1" x14ac:dyDescent="0.25">
      <c r="A18" s="66"/>
      <c r="B18" s="125" t="s">
        <v>37</v>
      </c>
      <c r="C18" s="50">
        <v>28795497.68</v>
      </c>
      <c r="D18" s="50">
        <v>28795497.68</v>
      </c>
      <c r="E18" s="36">
        <v>17277298.609999999</v>
      </c>
      <c r="F18" s="36">
        <v>2879549.76</v>
      </c>
      <c r="G18" s="36">
        <v>8638649.3100000005</v>
      </c>
    </row>
    <row r="19" spans="1:7" ht="21.75" customHeight="1" x14ac:dyDescent="0.25">
      <c r="A19" s="181">
        <v>7</v>
      </c>
      <c r="B19" s="131" t="s">
        <v>191</v>
      </c>
      <c r="C19" s="49">
        <v>58106367.600000001</v>
      </c>
      <c r="D19" s="49">
        <v>58106367.599999994</v>
      </c>
      <c r="E19" s="49">
        <v>34863820.57</v>
      </c>
      <c r="F19" s="49">
        <v>5810636.7599999998</v>
      </c>
      <c r="G19" s="49">
        <v>17431910.269999996</v>
      </c>
    </row>
    <row r="20" spans="1:7" s="200" customFormat="1" x14ac:dyDescent="0.25">
      <c r="A20" s="125"/>
      <c r="B20" s="125" t="s">
        <v>36</v>
      </c>
      <c r="C20" s="36">
        <v>17086196.399999999</v>
      </c>
      <c r="D20" s="36">
        <v>17086196.399999999</v>
      </c>
      <c r="E20" s="36">
        <v>11960337.479999999</v>
      </c>
      <c r="F20" s="36">
        <v>1708619.64</v>
      </c>
      <c r="G20" s="36">
        <v>3417239.2800000003</v>
      </c>
    </row>
    <row r="21" spans="1:7" s="200" customFormat="1" x14ac:dyDescent="0.25">
      <c r="A21" s="125"/>
      <c r="B21" s="125" t="s">
        <v>37</v>
      </c>
      <c r="C21" s="36">
        <v>41020171.200000003</v>
      </c>
      <c r="D21" s="36">
        <v>41020171.199999996</v>
      </c>
      <c r="E21" s="36">
        <v>22903483.09</v>
      </c>
      <c r="F21" s="36">
        <v>4102017.1199999996</v>
      </c>
      <c r="G21" s="36">
        <v>14014670.989999995</v>
      </c>
    </row>
    <row r="22" spans="1:7" s="19" customFormat="1" ht="21.75" customHeight="1" x14ac:dyDescent="0.2">
      <c r="A22" s="184">
        <v>8</v>
      </c>
      <c r="B22" s="131" t="s">
        <v>192</v>
      </c>
      <c r="C22" s="49">
        <v>82902372.359999999</v>
      </c>
      <c r="D22" s="49">
        <v>82902372.359999999</v>
      </c>
      <c r="E22" s="49">
        <v>49741423.410000004</v>
      </c>
      <c r="F22" s="49">
        <v>8290237.2299999995</v>
      </c>
      <c r="G22" s="49">
        <v>24870711.719999999</v>
      </c>
    </row>
    <row r="23" spans="1:7" s="200" customFormat="1" outlineLevel="1" x14ac:dyDescent="0.25">
      <c r="A23" s="125"/>
      <c r="B23" s="125" t="s">
        <v>37</v>
      </c>
      <c r="C23" s="36">
        <v>82902372.359999999</v>
      </c>
      <c r="D23" s="36">
        <v>82902372.359999999</v>
      </c>
      <c r="E23" s="36">
        <v>49741423.410000004</v>
      </c>
      <c r="F23" s="36">
        <v>8290237.2299999995</v>
      </c>
      <c r="G23" s="36">
        <v>24870711.719999999</v>
      </c>
    </row>
    <row r="24" spans="1:7" s="19" customFormat="1" ht="21.75" customHeight="1" outlineLevel="1" x14ac:dyDescent="0.2">
      <c r="A24" s="184">
        <v>9</v>
      </c>
      <c r="B24" s="131" t="s">
        <v>193</v>
      </c>
      <c r="C24" s="49">
        <v>11598414.210000001</v>
      </c>
      <c r="D24" s="49">
        <v>11598414.210000001</v>
      </c>
      <c r="E24" s="49">
        <v>6959048.5300000003</v>
      </c>
      <c r="F24" s="49">
        <v>1159841.4200000002</v>
      </c>
      <c r="G24" s="49">
        <v>3479524.2600000002</v>
      </c>
    </row>
    <row r="25" spans="1:7" s="200" customFormat="1" outlineLevel="1" x14ac:dyDescent="0.25">
      <c r="A25" s="125"/>
      <c r="B25" s="125" t="s">
        <v>36</v>
      </c>
      <c r="C25" s="36">
        <v>11598414.210000001</v>
      </c>
      <c r="D25" s="36">
        <v>11598414.210000001</v>
      </c>
      <c r="E25" s="36">
        <v>6959048.5300000003</v>
      </c>
      <c r="F25" s="36">
        <v>1159841.4200000002</v>
      </c>
      <c r="G25" s="36">
        <v>3479524.2600000002</v>
      </c>
    </row>
    <row r="26" spans="1:7" s="19" customFormat="1" ht="21.75" customHeight="1" outlineLevel="1" x14ac:dyDescent="0.2">
      <c r="A26" s="184">
        <v>10</v>
      </c>
      <c r="B26" s="131" t="s">
        <v>194</v>
      </c>
      <c r="C26" s="49">
        <v>9612935.9199999999</v>
      </c>
      <c r="D26" s="49">
        <v>9612935.9199999999</v>
      </c>
      <c r="E26" s="49">
        <v>5767761.5499999998</v>
      </c>
      <c r="F26" s="49">
        <v>961293.59</v>
      </c>
      <c r="G26" s="49">
        <v>2883880.78</v>
      </c>
    </row>
    <row r="27" spans="1:7" s="200" customFormat="1" outlineLevel="1" x14ac:dyDescent="0.25">
      <c r="A27" s="125"/>
      <c r="B27" s="125" t="s">
        <v>36</v>
      </c>
      <c r="C27" s="36">
        <v>9612935.9199999999</v>
      </c>
      <c r="D27" s="36">
        <v>9612935.9199999999</v>
      </c>
      <c r="E27" s="36">
        <v>5767761.5499999998</v>
      </c>
      <c r="F27" s="36">
        <v>961293.59</v>
      </c>
      <c r="G27" s="36">
        <v>2883880.78</v>
      </c>
    </row>
    <row r="28" spans="1:7" s="19" customFormat="1" ht="21.75" customHeight="1" outlineLevel="1" x14ac:dyDescent="0.2">
      <c r="A28" s="184">
        <v>11</v>
      </c>
      <c r="B28" s="131" t="s">
        <v>195</v>
      </c>
      <c r="C28" s="49">
        <v>2048244.71</v>
      </c>
      <c r="D28" s="49">
        <v>2048244.71</v>
      </c>
      <c r="E28" s="49">
        <v>1228946.83</v>
      </c>
      <c r="F28" s="49">
        <v>204824.47</v>
      </c>
      <c r="G28" s="49">
        <v>614473.41</v>
      </c>
    </row>
    <row r="29" spans="1:7" s="200" customFormat="1" outlineLevel="1" x14ac:dyDescent="0.25">
      <c r="A29" s="125"/>
      <c r="B29" s="125" t="s">
        <v>60</v>
      </c>
      <c r="C29" s="36">
        <v>2048244.71</v>
      </c>
      <c r="D29" s="36">
        <v>2048244.71</v>
      </c>
      <c r="E29" s="36">
        <v>1228946.83</v>
      </c>
      <c r="F29" s="36">
        <v>204824.47</v>
      </c>
      <c r="G29" s="36">
        <v>614473.41</v>
      </c>
    </row>
    <row r="30" spans="1:7" s="19" customFormat="1" ht="21.75" customHeight="1" outlineLevel="1" x14ac:dyDescent="0.2">
      <c r="A30" s="184">
        <v>12</v>
      </c>
      <c r="B30" s="131" t="s">
        <v>196</v>
      </c>
      <c r="C30" s="49">
        <v>1964282.72</v>
      </c>
      <c r="D30" s="49">
        <v>1964282.7199999997</v>
      </c>
      <c r="E30" s="49">
        <v>1178569.6299999999</v>
      </c>
      <c r="F30" s="49">
        <v>196428.27</v>
      </c>
      <c r="G30" s="49">
        <v>589284.81999999995</v>
      </c>
    </row>
    <row r="31" spans="1:7" s="200" customFormat="1" outlineLevel="1" x14ac:dyDescent="0.25">
      <c r="A31" s="125"/>
      <c r="B31" s="125" t="s">
        <v>60</v>
      </c>
      <c r="C31" s="36">
        <v>1964282.72</v>
      </c>
      <c r="D31" s="36">
        <v>1964282.7199999997</v>
      </c>
      <c r="E31" s="36">
        <v>1178569.6299999999</v>
      </c>
      <c r="F31" s="36">
        <v>196428.27</v>
      </c>
      <c r="G31" s="36">
        <v>589284.81999999995</v>
      </c>
    </row>
    <row r="32" spans="1:7" s="19" customFormat="1" ht="21.75" customHeight="1" outlineLevel="1" x14ac:dyDescent="0.2">
      <c r="A32" s="184">
        <v>13</v>
      </c>
      <c r="B32" s="131" t="s">
        <v>197</v>
      </c>
      <c r="C32" s="49">
        <v>977908.87999999989</v>
      </c>
      <c r="D32" s="49">
        <v>977908.87999999989</v>
      </c>
      <c r="E32" s="49">
        <v>586745.32999999996</v>
      </c>
      <c r="F32" s="49">
        <v>97790.89</v>
      </c>
      <c r="G32" s="49">
        <v>293372.65999999997</v>
      </c>
    </row>
    <row r="33" spans="1:7" s="200" customFormat="1" outlineLevel="1" x14ac:dyDescent="0.25">
      <c r="A33" s="125"/>
      <c r="B33" s="125" t="s">
        <v>29</v>
      </c>
      <c r="C33" s="36">
        <v>977908.87999999989</v>
      </c>
      <c r="D33" s="36">
        <v>977908.87999999989</v>
      </c>
      <c r="E33" s="36">
        <v>586745.32999999996</v>
      </c>
      <c r="F33" s="36">
        <v>97790.89</v>
      </c>
      <c r="G33" s="36">
        <v>293372.65999999997</v>
      </c>
    </row>
    <row r="34" spans="1:7" s="19" customFormat="1" ht="21.75" customHeight="1" outlineLevel="1" x14ac:dyDescent="0.2">
      <c r="A34" s="184">
        <v>14</v>
      </c>
      <c r="B34" s="131" t="s">
        <v>198</v>
      </c>
      <c r="C34" s="49">
        <v>4653947.88</v>
      </c>
      <c r="D34" s="49">
        <v>4653947.88</v>
      </c>
      <c r="E34" s="49">
        <v>2792368.7399999998</v>
      </c>
      <c r="F34" s="49">
        <v>465394.79000000004</v>
      </c>
      <c r="G34" s="49">
        <v>1396184.35</v>
      </c>
    </row>
    <row r="35" spans="1:7" s="200" customFormat="1" outlineLevel="1" x14ac:dyDescent="0.25">
      <c r="A35" s="125"/>
      <c r="B35" s="125" t="s">
        <v>29</v>
      </c>
      <c r="C35" s="36">
        <v>551810.57999999996</v>
      </c>
      <c r="D35" s="36">
        <v>551810.57999999996</v>
      </c>
      <c r="E35" s="36">
        <v>331086.34999999998</v>
      </c>
      <c r="F35" s="36">
        <v>55181.06</v>
      </c>
      <c r="G35" s="36">
        <v>165543.17000000001</v>
      </c>
    </row>
    <row r="36" spans="1:7" s="200" customFormat="1" outlineLevel="1" x14ac:dyDescent="0.25">
      <c r="A36" s="125"/>
      <c r="B36" s="125" t="s">
        <v>26</v>
      </c>
      <c r="C36" s="36">
        <v>2677212</v>
      </c>
      <c r="D36" s="36">
        <v>2677212</v>
      </c>
      <c r="E36" s="36">
        <v>1606327.2</v>
      </c>
      <c r="F36" s="36">
        <v>267721.2</v>
      </c>
      <c r="G36" s="36">
        <v>803163.60000000009</v>
      </c>
    </row>
    <row r="37" spans="1:7" s="200" customFormat="1" outlineLevel="1" x14ac:dyDescent="0.25">
      <c r="A37" s="125"/>
      <c r="B37" s="125" t="s">
        <v>27</v>
      </c>
      <c r="C37" s="36">
        <v>386573.81</v>
      </c>
      <c r="D37" s="36">
        <v>386573.81</v>
      </c>
      <c r="E37" s="36">
        <v>231944.29</v>
      </c>
      <c r="F37" s="36">
        <v>38657.379999999997</v>
      </c>
      <c r="G37" s="36">
        <v>115972.14</v>
      </c>
    </row>
    <row r="38" spans="1:7" s="200" customFormat="1" outlineLevel="1" x14ac:dyDescent="0.25">
      <c r="A38" s="125"/>
      <c r="B38" s="125" t="s">
        <v>28</v>
      </c>
      <c r="C38" s="36">
        <v>1038351.49</v>
      </c>
      <c r="D38" s="36">
        <v>1038351.49</v>
      </c>
      <c r="E38" s="36">
        <v>623010.9</v>
      </c>
      <c r="F38" s="36">
        <v>103835.15</v>
      </c>
      <c r="G38" s="36">
        <v>311505.44</v>
      </c>
    </row>
    <row r="39" spans="1:7" s="19" customFormat="1" ht="21.75" customHeight="1" outlineLevel="1" x14ac:dyDescent="0.2">
      <c r="A39" s="184">
        <v>15</v>
      </c>
      <c r="B39" s="131" t="s">
        <v>199</v>
      </c>
      <c r="C39" s="49">
        <v>4174170.43</v>
      </c>
      <c r="D39" s="49">
        <v>4174170.4299999997</v>
      </c>
      <c r="E39" s="49">
        <v>2504502.2599999998</v>
      </c>
      <c r="F39" s="49">
        <v>417417.04000000004</v>
      </c>
      <c r="G39" s="49">
        <v>1252251.1299999999</v>
      </c>
    </row>
    <row r="40" spans="1:7" s="200" customFormat="1" outlineLevel="1" x14ac:dyDescent="0.25">
      <c r="A40" s="125"/>
      <c r="B40" s="125" t="s">
        <v>26</v>
      </c>
      <c r="C40" s="36">
        <v>2806068</v>
      </c>
      <c r="D40" s="36">
        <v>2806068</v>
      </c>
      <c r="E40" s="36">
        <v>1683640.7999999998</v>
      </c>
      <c r="F40" s="36">
        <v>280606.80000000005</v>
      </c>
      <c r="G40" s="36">
        <v>841820.4</v>
      </c>
    </row>
    <row r="41" spans="1:7" s="200" customFormat="1" outlineLevel="1" x14ac:dyDescent="0.25">
      <c r="A41" s="125"/>
      <c r="B41" s="125" t="s">
        <v>27</v>
      </c>
      <c r="C41" s="36">
        <v>390129.6</v>
      </c>
      <c r="D41" s="36">
        <v>390129.6</v>
      </c>
      <c r="E41" s="36">
        <v>234077.75999999998</v>
      </c>
      <c r="F41" s="36">
        <v>39012.959999999999</v>
      </c>
      <c r="G41" s="36">
        <v>117038.88</v>
      </c>
    </row>
    <row r="42" spans="1:7" s="200" customFormat="1" outlineLevel="1" x14ac:dyDescent="0.25">
      <c r="A42" s="125"/>
      <c r="B42" s="125" t="s">
        <v>28</v>
      </c>
      <c r="C42" s="36">
        <v>977972.83</v>
      </c>
      <c r="D42" s="36">
        <v>977972.83</v>
      </c>
      <c r="E42" s="36">
        <v>586783.69999999995</v>
      </c>
      <c r="F42" s="36">
        <v>97797.28</v>
      </c>
      <c r="G42" s="36">
        <v>293391.84999999998</v>
      </c>
    </row>
    <row r="43" spans="1:7" s="19" customFormat="1" ht="21.75" customHeight="1" outlineLevel="1" x14ac:dyDescent="0.2">
      <c r="A43" s="184">
        <v>16</v>
      </c>
      <c r="B43" s="131" t="s">
        <v>200</v>
      </c>
      <c r="C43" s="49">
        <v>885627.84</v>
      </c>
      <c r="D43" s="49">
        <v>885627.84</v>
      </c>
      <c r="E43" s="49">
        <v>531376.71</v>
      </c>
      <c r="F43" s="49">
        <v>88562.78</v>
      </c>
      <c r="G43" s="49">
        <v>265688.34999999998</v>
      </c>
    </row>
    <row r="44" spans="1:7" s="200" customFormat="1" outlineLevel="1" x14ac:dyDescent="0.25">
      <c r="A44" s="125"/>
      <c r="B44" s="125" t="s">
        <v>29</v>
      </c>
      <c r="C44" s="36">
        <v>885627.84</v>
      </c>
      <c r="D44" s="36">
        <v>885627.84</v>
      </c>
      <c r="E44" s="36">
        <v>531376.71</v>
      </c>
      <c r="F44" s="36">
        <v>88562.78</v>
      </c>
      <c r="G44" s="36">
        <v>265688.34999999998</v>
      </c>
    </row>
    <row r="45" spans="1:7" s="19" customFormat="1" ht="21.75" customHeight="1" outlineLevel="1" x14ac:dyDescent="0.2">
      <c r="A45" s="184">
        <v>17</v>
      </c>
      <c r="B45" s="131" t="s">
        <v>201</v>
      </c>
      <c r="C45" s="49">
        <v>1265524.74</v>
      </c>
      <c r="D45" s="49">
        <v>1265524.74</v>
      </c>
      <c r="E45" s="49">
        <v>911177.82</v>
      </c>
      <c r="F45" s="49">
        <v>126552.47</v>
      </c>
      <c r="G45" s="49">
        <v>227794.45</v>
      </c>
    </row>
    <row r="46" spans="1:7" s="200" customFormat="1" outlineLevel="1" x14ac:dyDescent="0.25">
      <c r="A46" s="125"/>
      <c r="B46" s="125" t="s">
        <v>60</v>
      </c>
      <c r="C46" s="36">
        <v>1265524.74</v>
      </c>
      <c r="D46" s="36">
        <v>1265524.74</v>
      </c>
      <c r="E46" s="36">
        <v>911177.82</v>
      </c>
      <c r="F46" s="36">
        <v>126552.47</v>
      </c>
      <c r="G46" s="36">
        <v>227794.45</v>
      </c>
    </row>
    <row r="47" spans="1:7" s="19" customFormat="1" ht="21.75" customHeight="1" outlineLevel="1" x14ac:dyDescent="0.2">
      <c r="A47" s="184">
        <v>18</v>
      </c>
      <c r="B47" s="131" t="s">
        <v>132</v>
      </c>
      <c r="C47" s="49">
        <v>2648388.83</v>
      </c>
      <c r="D47" s="49">
        <v>2648388.8299999996</v>
      </c>
      <c r="E47" s="49">
        <v>2058592.6399999997</v>
      </c>
      <c r="F47" s="49">
        <v>264838.89</v>
      </c>
      <c r="G47" s="49">
        <v>324957.3</v>
      </c>
    </row>
    <row r="48" spans="1:7" s="19" customFormat="1" ht="15" customHeight="1" outlineLevel="1" x14ac:dyDescent="0.2">
      <c r="A48" s="66">
        <v>1</v>
      </c>
      <c r="B48" s="132" t="s">
        <v>344</v>
      </c>
      <c r="C48" s="50">
        <v>147754.5</v>
      </c>
      <c r="D48" s="50">
        <v>147754.5</v>
      </c>
      <c r="E48" s="50">
        <v>114849.57</v>
      </c>
      <c r="F48" s="50">
        <v>14775.45</v>
      </c>
      <c r="G48" s="50">
        <v>18129.48</v>
      </c>
    </row>
    <row r="49" spans="1:7" s="19" customFormat="1" ht="15" customHeight="1" outlineLevel="1" x14ac:dyDescent="0.2">
      <c r="A49" s="66">
        <v>2</v>
      </c>
      <c r="B49" s="132" t="s">
        <v>345</v>
      </c>
      <c r="C49" s="50">
        <v>152914.70000000001</v>
      </c>
      <c r="D49" s="50">
        <v>152914.70000000001</v>
      </c>
      <c r="E49" s="50">
        <v>118860.6</v>
      </c>
      <c r="F49" s="50">
        <v>15291.470000000001</v>
      </c>
      <c r="G49" s="50">
        <v>18762.63</v>
      </c>
    </row>
    <row r="50" spans="1:7" s="19" customFormat="1" ht="15" customHeight="1" outlineLevel="1" x14ac:dyDescent="0.2">
      <c r="A50" s="66">
        <v>3</v>
      </c>
      <c r="B50" s="132" t="s">
        <v>346</v>
      </c>
      <c r="C50" s="50">
        <v>139043.85999999999</v>
      </c>
      <c r="D50" s="50">
        <v>139043.85999999999</v>
      </c>
      <c r="E50" s="50">
        <v>108078.79</v>
      </c>
      <c r="F50" s="50">
        <v>13904.39</v>
      </c>
      <c r="G50" s="50">
        <v>17060.68</v>
      </c>
    </row>
    <row r="51" spans="1:7" s="19" customFormat="1" ht="15" customHeight="1" outlineLevel="1" x14ac:dyDescent="0.2">
      <c r="A51" s="66">
        <v>4</v>
      </c>
      <c r="B51" s="132" t="s">
        <v>347</v>
      </c>
      <c r="C51" s="50">
        <v>94751.2</v>
      </c>
      <c r="D51" s="50">
        <v>94751.2</v>
      </c>
      <c r="E51" s="50">
        <v>73650.11</v>
      </c>
      <c r="F51" s="50">
        <v>9475.1200000000008</v>
      </c>
      <c r="G51" s="50">
        <v>11625.97</v>
      </c>
    </row>
    <row r="52" spans="1:7" s="19" customFormat="1" ht="15" customHeight="1" outlineLevel="1" x14ac:dyDescent="0.2">
      <c r="A52" s="66">
        <v>5</v>
      </c>
      <c r="B52" s="132" t="s">
        <v>348</v>
      </c>
      <c r="C52" s="50">
        <v>97294.05</v>
      </c>
      <c r="D52" s="50">
        <v>97294.049999999988</v>
      </c>
      <c r="E52" s="50">
        <v>75626.67</v>
      </c>
      <c r="F52" s="50">
        <v>9729.4</v>
      </c>
      <c r="G52" s="50">
        <v>11937.98</v>
      </c>
    </row>
    <row r="53" spans="1:7" s="19" customFormat="1" ht="15" customHeight="1" outlineLevel="1" x14ac:dyDescent="0.2">
      <c r="A53" s="66">
        <v>6</v>
      </c>
      <c r="B53" s="132" t="s">
        <v>349</v>
      </c>
      <c r="C53" s="50">
        <v>176681.68</v>
      </c>
      <c r="D53" s="50">
        <v>176681.68000000002</v>
      </c>
      <c r="E53" s="50">
        <v>137334.67000000001</v>
      </c>
      <c r="F53" s="50">
        <v>17668.169999999998</v>
      </c>
      <c r="G53" s="50">
        <v>21678.84</v>
      </c>
    </row>
    <row r="54" spans="1:7" s="19" customFormat="1" ht="15" customHeight="1" outlineLevel="1" x14ac:dyDescent="0.2">
      <c r="A54" s="66">
        <v>7</v>
      </c>
      <c r="B54" s="132" t="s">
        <v>350</v>
      </c>
      <c r="C54" s="50">
        <v>176891.77</v>
      </c>
      <c r="D54" s="50">
        <v>176891.77</v>
      </c>
      <c r="E54" s="50">
        <v>137497.97</v>
      </c>
      <c r="F54" s="50">
        <v>17689.18</v>
      </c>
      <c r="G54" s="50">
        <v>21704.62</v>
      </c>
    </row>
    <row r="55" spans="1:7" s="19" customFormat="1" ht="15" customHeight="1" outlineLevel="1" x14ac:dyDescent="0.2">
      <c r="A55" s="66">
        <v>8</v>
      </c>
      <c r="B55" s="132" t="s">
        <v>351</v>
      </c>
      <c r="C55" s="50">
        <v>202083.14</v>
      </c>
      <c r="D55" s="50">
        <v>202083.14</v>
      </c>
      <c r="E55" s="50">
        <v>157079.23000000001</v>
      </c>
      <c r="F55" s="50">
        <v>20208.310000000001</v>
      </c>
      <c r="G55" s="50">
        <v>24795.599999999999</v>
      </c>
    </row>
    <row r="56" spans="1:7" s="19" customFormat="1" ht="15" customHeight="1" outlineLevel="1" x14ac:dyDescent="0.2">
      <c r="A56" s="66">
        <v>9</v>
      </c>
      <c r="B56" s="132" t="s">
        <v>352</v>
      </c>
      <c r="C56" s="50">
        <v>107267.66</v>
      </c>
      <c r="D56" s="50">
        <v>107267.66</v>
      </c>
      <c r="E56" s="50">
        <v>83379.149999999994</v>
      </c>
      <c r="F56" s="50">
        <v>10726.77</v>
      </c>
      <c r="G56" s="50">
        <v>13161.74</v>
      </c>
    </row>
    <row r="57" spans="1:7" s="19" customFormat="1" ht="15" customHeight="1" outlineLevel="1" x14ac:dyDescent="0.2">
      <c r="A57" s="66">
        <v>10</v>
      </c>
      <c r="B57" s="132" t="s">
        <v>353</v>
      </c>
      <c r="C57" s="50">
        <v>254846.5</v>
      </c>
      <c r="D57" s="50">
        <v>254846.5</v>
      </c>
      <c r="E57" s="50">
        <v>198092.18</v>
      </c>
      <c r="F57" s="50">
        <v>25484.65</v>
      </c>
      <c r="G57" s="50">
        <v>31269.67</v>
      </c>
    </row>
    <row r="58" spans="1:7" s="19" customFormat="1" ht="15" customHeight="1" outlineLevel="1" x14ac:dyDescent="0.2">
      <c r="A58" s="66">
        <v>11</v>
      </c>
      <c r="B58" s="132" t="s">
        <v>354</v>
      </c>
      <c r="C58" s="50">
        <v>129011.79</v>
      </c>
      <c r="D58" s="50">
        <v>129011.79000000001</v>
      </c>
      <c r="E58" s="50">
        <v>100280.86</v>
      </c>
      <c r="F58" s="50">
        <v>12901.18</v>
      </c>
      <c r="G58" s="50">
        <v>15829.75</v>
      </c>
    </row>
    <row r="59" spans="1:7" s="19" customFormat="1" ht="15" customHeight="1" outlineLevel="1" x14ac:dyDescent="0.2">
      <c r="A59" s="66">
        <v>12</v>
      </c>
      <c r="B59" s="132" t="s">
        <v>355</v>
      </c>
      <c r="C59" s="50">
        <v>44391.07</v>
      </c>
      <c r="D59" s="50">
        <v>44391.07</v>
      </c>
      <c r="E59" s="50">
        <v>34505.18</v>
      </c>
      <c r="F59" s="50">
        <v>4439.1099999999997</v>
      </c>
      <c r="G59" s="50">
        <v>5446.78</v>
      </c>
    </row>
    <row r="60" spans="1:7" s="19" customFormat="1" ht="15" customHeight="1" outlineLevel="1" x14ac:dyDescent="0.2">
      <c r="A60" s="66">
        <v>13</v>
      </c>
      <c r="B60" s="132" t="s">
        <v>356</v>
      </c>
      <c r="C60" s="50">
        <v>281319.23</v>
      </c>
      <c r="D60" s="50">
        <v>281319.23</v>
      </c>
      <c r="E60" s="50">
        <v>218669.44</v>
      </c>
      <c r="F60" s="50">
        <v>28131.919999999998</v>
      </c>
      <c r="G60" s="50">
        <v>34517.870000000003</v>
      </c>
    </row>
    <row r="61" spans="1:7" s="19" customFormat="1" ht="15" customHeight="1" outlineLevel="1" x14ac:dyDescent="0.2">
      <c r="A61" s="66">
        <v>14</v>
      </c>
      <c r="B61" s="132" t="s">
        <v>357</v>
      </c>
      <c r="C61" s="50">
        <v>134933.62</v>
      </c>
      <c r="D61" s="50">
        <v>134933.62</v>
      </c>
      <c r="E61" s="50">
        <v>104883.9</v>
      </c>
      <c r="F61" s="50">
        <v>13493.36</v>
      </c>
      <c r="G61" s="50">
        <v>16556.36</v>
      </c>
    </row>
    <row r="62" spans="1:7" s="19" customFormat="1" ht="15" customHeight="1" outlineLevel="1" x14ac:dyDescent="0.2">
      <c r="A62" s="66">
        <v>15</v>
      </c>
      <c r="B62" s="132" t="s">
        <v>194</v>
      </c>
      <c r="C62" s="50">
        <v>180101.57</v>
      </c>
      <c r="D62" s="50">
        <v>180101.57</v>
      </c>
      <c r="E62" s="50">
        <v>139992.95000000001</v>
      </c>
      <c r="F62" s="50">
        <v>18010.16</v>
      </c>
      <c r="G62" s="50">
        <v>22098.46</v>
      </c>
    </row>
    <row r="63" spans="1:7" s="19" customFormat="1" ht="15" customHeight="1" outlineLevel="1" x14ac:dyDescent="0.2">
      <c r="A63" s="66">
        <v>16</v>
      </c>
      <c r="B63" s="132" t="s">
        <v>358</v>
      </c>
      <c r="C63" s="50">
        <v>329102.49</v>
      </c>
      <c r="D63" s="50">
        <v>329102.49</v>
      </c>
      <c r="E63" s="50">
        <v>255811.37</v>
      </c>
      <c r="F63" s="50">
        <v>32910.25</v>
      </c>
      <c r="G63" s="50">
        <v>40380.870000000003</v>
      </c>
    </row>
    <row r="64" spans="1:7" s="19" customFormat="1" ht="21.75" customHeight="1" outlineLevel="1" x14ac:dyDescent="0.2">
      <c r="A64" s="184">
        <v>19</v>
      </c>
      <c r="B64" s="131" t="s">
        <v>136</v>
      </c>
      <c r="C64" s="49">
        <v>340000</v>
      </c>
      <c r="D64" s="49">
        <v>340000</v>
      </c>
      <c r="E64" s="49">
        <v>248736</v>
      </c>
      <c r="F64" s="49">
        <v>32000</v>
      </c>
      <c r="G64" s="49">
        <v>59264</v>
      </c>
    </row>
    <row r="65" spans="1:7" ht="15" customHeight="1" outlineLevel="1" x14ac:dyDescent="0.25">
      <c r="A65" s="66">
        <v>1</v>
      </c>
      <c r="B65" s="132" t="s">
        <v>202</v>
      </c>
      <c r="C65" s="50">
        <v>20000</v>
      </c>
      <c r="D65" s="50">
        <v>20000</v>
      </c>
      <c r="E65" s="50"/>
      <c r="F65" s="50"/>
      <c r="G65" s="50">
        <v>20000</v>
      </c>
    </row>
    <row r="66" spans="1:7" ht="15" customHeight="1" outlineLevel="1" x14ac:dyDescent="0.25">
      <c r="A66" s="66">
        <v>2</v>
      </c>
      <c r="B66" s="132" t="s">
        <v>344</v>
      </c>
      <c r="C66" s="50">
        <v>20000</v>
      </c>
      <c r="D66" s="50">
        <v>20000</v>
      </c>
      <c r="E66" s="50">
        <v>15546</v>
      </c>
      <c r="F66" s="50">
        <v>2000</v>
      </c>
      <c r="G66" s="50">
        <v>2454</v>
      </c>
    </row>
    <row r="67" spans="1:7" ht="15" customHeight="1" outlineLevel="1" x14ac:dyDescent="0.25">
      <c r="A67" s="66">
        <v>3</v>
      </c>
      <c r="B67" s="132" t="s">
        <v>345</v>
      </c>
      <c r="C67" s="50">
        <v>20000</v>
      </c>
      <c r="D67" s="50">
        <v>20000</v>
      </c>
      <c r="E67" s="50">
        <v>15546</v>
      </c>
      <c r="F67" s="50">
        <v>2000</v>
      </c>
      <c r="G67" s="50">
        <v>2454</v>
      </c>
    </row>
    <row r="68" spans="1:7" ht="15" customHeight="1" outlineLevel="1" x14ac:dyDescent="0.25">
      <c r="A68" s="66">
        <v>4</v>
      </c>
      <c r="B68" s="132" t="s">
        <v>346</v>
      </c>
      <c r="C68" s="50">
        <v>20000</v>
      </c>
      <c r="D68" s="50">
        <v>20000</v>
      </c>
      <c r="E68" s="50">
        <v>15546</v>
      </c>
      <c r="F68" s="50">
        <v>2000</v>
      </c>
      <c r="G68" s="50">
        <v>2454</v>
      </c>
    </row>
    <row r="69" spans="1:7" ht="15" customHeight="1" outlineLevel="1" x14ac:dyDescent="0.25">
      <c r="A69" s="66">
        <v>5</v>
      </c>
      <c r="B69" s="132" t="s">
        <v>347</v>
      </c>
      <c r="C69" s="50">
        <v>20000</v>
      </c>
      <c r="D69" s="50">
        <v>20000</v>
      </c>
      <c r="E69" s="50">
        <v>15546</v>
      </c>
      <c r="F69" s="50">
        <v>2000</v>
      </c>
      <c r="G69" s="50">
        <v>2454</v>
      </c>
    </row>
    <row r="70" spans="1:7" ht="15" customHeight="1" outlineLevel="1" x14ac:dyDescent="0.25">
      <c r="A70" s="66">
        <v>6</v>
      </c>
      <c r="B70" s="132" t="s">
        <v>348</v>
      </c>
      <c r="C70" s="50">
        <v>20000</v>
      </c>
      <c r="D70" s="50">
        <v>20000</v>
      </c>
      <c r="E70" s="50">
        <v>15546</v>
      </c>
      <c r="F70" s="50">
        <v>2000</v>
      </c>
      <c r="G70" s="50">
        <v>2454</v>
      </c>
    </row>
    <row r="71" spans="1:7" ht="15" customHeight="1" outlineLevel="1" x14ac:dyDescent="0.25">
      <c r="A71" s="66">
        <v>7</v>
      </c>
      <c r="B71" s="132" t="s">
        <v>349</v>
      </c>
      <c r="C71" s="50">
        <v>20000</v>
      </c>
      <c r="D71" s="50">
        <v>20000</v>
      </c>
      <c r="E71" s="50">
        <v>15546</v>
      </c>
      <c r="F71" s="50">
        <v>2000</v>
      </c>
      <c r="G71" s="50">
        <v>2454</v>
      </c>
    </row>
    <row r="72" spans="1:7" ht="15" customHeight="1" outlineLevel="1" x14ac:dyDescent="0.25">
      <c r="A72" s="66">
        <v>8</v>
      </c>
      <c r="B72" s="132" t="s">
        <v>350</v>
      </c>
      <c r="C72" s="50">
        <v>20000</v>
      </c>
      <c r="D72" s="50">
        <v>20000</v>
      </c>
      <c r="E72" s="50">
        <v>15546</v>
      </c>
      <c r="F72" s="50">
        <v>2000</v>
      </c>
      <c r="G72" s="50">
        <v>2454</v>
      </c>
    </row>
    <row r="73" spans="1:7" ht="15" customHeight="1" outlineLevel="1" x14ac:dyDescent="0.25">
      <c r="A73" s="66">
        <v>9</v>
      </c>
      <c r="B73" s="132" t="s">
        <v>351</v>
      </c>
      <c r="C73" s="50">
        <v>20000</v>
      </c>
      <c r="D73" s="50">
        <v>20000</v>
      </c>
      <c r="E73" s="50">
        <v>15546</v>
      </c>
      <c r="F73" s="50">
        <v>2000</v>
      </c>
      <c r="G73" s="50">
        <v>2454</v>
      </c>
    </row>
    <row r="74" spans="1:7" ht="15" customHeight="1" outlineLevel="1" x14ac:dyDescent="0.25">
      <c r="A74" s="66">
        <v>10</v>
      </c>
      <c r="B74" s="132" t="s">
        <v>352</v>
      </c>
      <c r="C74" s="50">
        <v>20000</v>
      </c>
      <c r="D74" s="50">
        <v>20000</v>
      </c>
      <c r="E74" s="50">
        <v>15546</v>
      </c>
      <c r="F74" s="50">
        <v>2000</v>
      </c>
      <c r="G74" s="50">
        <v>2454</v>
      </c>
    </row>
    <row r="75" spans="1:7" ht="15" customHeight="1" outlineLevel="1" x14ac:dyDescent="0.25">
      <c r="A75" s="66">
        <v>11</v>
      </c>
      <c r="B75" s="132" t="s">
        <v>353</v>
      </c>
      <c r="C75" s="50">
        <v>20000</v>
      </c>
      <c r="D75" s="50">
        <v>20000</v>
      </c>
      <c r="E75" s="50">
        <v>15546</v>
      </c>
      <c r="F75" s="50">
        <v>2000</v>
      </c>
      <c r="G75" s="50">
        <v>2454</v>
      </c>
    </row>
    <row r="76" spans="1:7" ht="15" customHeight="1" outlineLevel="1" x14ac:dyDescent="0.25">
      <c r="A76" s="66">
        <v>12</v>
      </c>
      <c r="B76" s="132" t="s">
        <v>354</v>
      </c>
      <c r="C76" s="50">
        <v>20000</v>
      </c>
      <c r="D76" s="50">
        <v>20000</v>
      </c>
      <c r="E76" s="50">
        <v>15546</v>
      </c>
      <c r="F76" s="50">
        <v>2000</v>
      </c>
      <c r="G76" s="50">
        <v>2454</v>
      </c>
    </row>
    <row r="77" spans="1:7" ht="15" customHeight="1" outlineLevel="1" x14ac:dyDescent="0.25">
      <c r="A77" s="66">
        <v>13</v>
      </c>
      <c r="B77" s="132" t="s">
        <v>355</v>
      </c>
      <c r="C77" s="50">
        <v>20000</v>
      </c>
      <c r="D77" s="50">
        <v>20000</v>
      </c>
      <c r="E77" s="50">
        <v>15546</v>
      </c>
      <c r="F77" s="50">
        <v>2000</v>
      </c>
      <c r="G77" s="50">
        <v>2454</v>
      </c>
    </row>
    <row r="78" spans="1:7" ht="15" customHeight="1" outlineLevel="1" x14ac:dyDescent="0.25">
      <c r="A78" s="66">
        <v>14</v>
      </c>
      <c r="B78" s="132" t="s">
        <v>356</v>
      </c>
      <c r="C78" s="50">
        <v>20000</v>
      </c>
      <c r="D78" s="50">
        <v>20000</v>
      </c>
      <c r="E78" s="50">
        <v>15546</v>
      </c>
      <c r="F78" s="50">
        <v>2000</v>
      </c>
      <c r="G78" s="50">
        <v>2454</v>
      </c>
    </row>
    <row r="79" spans="1:7" ht="15" customHeight="1" outlineLevel="1" x14ac:dyDescent="0.25">
      <c r="A79" s="66">
        <v>15</v>
      </c>
      <c r="B79" s="132" t="s">
        <v>357</v>
      </c>
      <c r="C79" s="50">
        <v>20000</v>
      </c>
      <c r="D79" s="50">
        <v>20000</v>
      </c>
      <c r="E79" s="50">
        <v>15546</v>
      </c>
      <c r="F79" s="50">
        <v>2000</v>
      </c>
      <c r="G79" s="50">
        <v>2454</v>
      </c>
    </row>
    <row r="80" spans="1:7" ht="15" customHeight="1" outlineLevel="1" x14ac:dyDescent="0.25">
      <c r="A80" s="66">
        <v>16</v>
      </c>
      <c r="B80" s="132" t="s">
        <v>194</v>
      </c>
      <c r="C80" s="50">
        <v>20000</v>
      </c>
      <c r="D80" s="50">
        <v>20000</v>
      </c>
      <c r="E80" s="50">
        <v>15546</v>
      </c>
      <c r="F80" s="50">
        <v>2000</v>
      </c>
      <c r="G80" s="50">
        <v>2454</v>
      </c>
    </row>
    <row r="81" spans="1:7" ht="15" customHeight="1" outlineLevel="1" x14ac:dyDescent="0.25">
      <c r="A81" s="66">
        <v>17</v>
      </c>
      <c r="B81" s="132" t="s">
        <v>358</v>
      </c>
      <c r="C81" s="50">
        <v>20000</v>
      </c>
      <c r="D81" s="50">
        <v>20000</v>
      </c>
      <c r="E81" s="50">
        <v>15546</v>
      </c>
      <c r="F81" s="50">
        <v>2000</v>
      </c>
      <c r="G81" s="50">
        <v>2454</v>
      </c>
    </row>
    <row r="82" spans="1:7" s="19" customFormat="1" ht="19.5" customHeight="1" x14ac:dyDescent="0.2">
      <c r="A82" s="66"/>
      <c r="B82" s="181" t="s">
        <v>203</v>
      </c>
      <c r="C82" s="50"/>
      <c r="D82" s="50"/>
      <c r="E82" s="50"/>
      <c r="F82" s="50"/>
      <c r="G82" s="50"/>
    </row>
  </sheetData>
  <autoFilter ref="A4:G65">
    <filterColumn colId="3" showButton="0"/>
    <filterColumn colId="4" showButton="0"/>
    <filterColumn colId="5" showButton="0"/>
  </autoFilter>
  <customSheetViews>
    <customSheetView guid="{5A8639DD-81CE-471B-B41B-E591F69E5BD7}" scale="70" showPageBreaks="1" fitToPage="1" printArea="1" showAutoFilter="1" view="pageBreakPreview">
      <pane ySplit="6" topLeftCell="A43" activePane="bottomLeft" state="frozen"/>
      <selection pane="bottomLeft" activeCell="K57" sqref="K57"/>
      <pageMargins left="0.23622047244094491" right="0.23622047244094491" top="0.74803149606299213" bottom="0.74803149606299213" header="0.31496062992125984" footer="0.31496062992125984"/>
      <pageSetup paperSize="9" scale="34" orientation="landscape" r:id="rId1"/>
      <autoFilter ref="A7:R68"/>
    </customSheetView>
    <customSheetView guid="{59F48B70-7D72-4FD9-9294-BEEB978AB486}" scale="70" showPageBreaks="1" fitToPage="1" printArea="1" showAutoFilter="1" view="pageBreakPreview">
      <pane ySplit="6" topLeftCell="A43" activePane="bottomLeft" state="frozen"/>
      <selection pane="bottomLeft" activeCell="G56" sqref="G56:J56"/>
      <pageMargins left="0.23622047244094491" right="0.23622047244094491" top="0.74803149606299213" bottom="0.74803149606299213" header="0.31496062992125984" footer="0.31496062992125984"/>
      <pageSetup paperSize="9" scale="34" orientation="landscape" r:id="rId2"/>
      <autoFilter ref="A7:R68"/>
    </customSheetView>
    <customSheetView guid="{82611403-6D2C-45F3-9CCF-9E5266CF6DC1}" scale="70" showPageBreaks="1" fitToPage="1" printArea="1" showAutoFilter="1" hiddenColumns="1" view="pageBreakPreview">
      <pane ySplit="6" topLeftCell="A7" activePane="bottomLeft" state="frozen"/>
      <selection pane="bottomLeft" activeCell="E16" sqref="E16"/>
      <pageMargins left="0.23622047244094491" right="0.23622047244094491" top="0.74803149606299213" bottom="0.74803149606299213" header="0.31496062992125984" footer="0.31496062992125984"/>
      <pageSetup paperSize="9" scale="40" orientation="landscape" r:id="rId3"/>
      <autoFilter ref="A7:R68"/>
    </customSheetView>
    <customSheetView guid="{6D451728-D387-4C6B-8CF0-C1427C7905CC}" scale="70" showPageBreaks="1" fitToPage="1" printArea="1" showAutoFilter="1" hiddenColumns="1" view="pageBreakPreview">
      <pane ySplit="6" topLeftCell="A55" activePane="bottomLeft" state="frozen"/>
      <selection pane="bottomLeft" activeCell="G59" sqref="G59:J59"/>
      <pageMargins left="0.23622047244094491" right="0.23622047244094491" top="0.74803149606299213" bottom="0.74803149606299213" header="0.31496062992125984" footer="0.31496062992125984"/>
      <pageSetup paperSize="9" scale="40" orientation="landscape" r:id="rId4"/>
      <autoFilter ref="A7:R68"/>
    </customSheetView>
  </customSheetViews>
  <mergeCells count="5">
    <mergeCell ref="A4:A5"/>
    <mergeCell ref="B4:B5"/>
    <mergeCell ref="C4:C5"/>
    <mergeCell ref="A2:G2"/>
    <mergeCell ref="D4:G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5"/>
  <rowBreaks count="1" manualBreakCount="1">
    <brk id="63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  <pageSetUpPr fitToPage="1"/>
  </sheetPr>
  <dimension ref="A1:G35"/>
  <sheetViews>
    <sheetView view="pageBreakPreview" topLeftCell="A13" zoomScaleNormal="100" zoomScaleSheetLayoutView="100" workbookViewId="0">
      <selection activeCell="G1" sqref="G1"/>
    </sheetView>
  </sheetViews>
  <sheetFormatPr defaultColWidth="9.140625" defaultRowHeight="15" outlineLevelRow="1" x14ac:dyDescent="0.25"/>
  <cols>
    <col min="1" max="1" width="4.7109375" style="5" customWidth="1"/>
    <col min="2" max="2" width="63.85546875" style="6" customWidth="1"/>
    <col min="3" max="7" width="18.7109375" style="7" customWidth="1"/>
    <col min="8" max="16384" width="9.140625" style="2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475</v>
      </c>
    </row>
    <row r="2" spans="1:7" s="7" customFormat="1" ht="33" customHeight="1" x14ac:dyDescent="0.25">
      <c r="A2" s="259" t="s">
        <v>370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20" customFormat="1" ht="26.25" customHeight="1" x14ac:dyDescent="0.25">
      <c r="A6" s="167"/>
      <c r="B6" s="183" t="s">
        <v>15</v>
      </c>
      <c r="C6" s="166">
        <f>C7+C9+C11+C13+C15+C25</f>
        <v>59791147.18</v>
      </c>
      <c r="D6" s="166">
        <f t="shared" ref="D6:G6" si="0">D7+D9+D11+D13+D15+D25</f>
        <v>59791147.18</v>
      </c>
      <c r="E6" s="166">
        <f t="shared" si="0"/>
        <v>42077783.370000005</v>
      </c>
      <c r="F6" s="166">
        <f t="shared" si="0"/>
        <v>5979114.71</v>
      </c>
      <c r="G6" s="166">
        <f t="shared" si="0"/>
        <v>11734249.100000001</v>
      </c>
    </row>
    <row r="7" spans="1:7" s="19" customFormat="1" ht="21.75" customHeight="1" x14ac:dyDescent="0.2">
      <c r="A7" s="181">
        <v>1</v>
      </c>
      <c r="B7" s="130" t="s">
        <v>204</v>
      </c>
      <c r="C7" s="49">
        <v>16477905.600000001</v>
      </c>
      <c r="D7" s="49">
        <v>16477905.600000001</v>
      </c>
      <c r="E7" s="49">
        <v>12878955.16</v>
      </c>
      <c r="F7" s="49">
        <v>1647790.56</v>
      </c>
      <c r="G7" s="49">
        <v>1951159.88</v>
      </c>
    </row>
    <row r="8" spans="1:7" s="42" customFormat="1" outlineLevel="1" x14ac:dyDescent="0.25">
      <c r="A8" s="66"/>
      <c r="B8" s="129" t="s">
        <v>37</v>
      </c>
      <c r="C8" s="50">
        <v>16477905.600000001</v>
      </c>
      <c r="D8" s="50">
        <v>16477905.600000001</v>
      </c>
      <c r="E8" s="50">
        <v>12878955.16</v>
      </c>
      <c r="F8" s="50">
        <v>1647790.56</v>
      </c>
      <c r="G8" s="50">
        <v>1951159.88</v>
      </c>
    </row>
    <row r="9" spans="1:7" s="43" customFormat="1" ht="21.75" customHeight="1" outlineLevel="1" x14ac:dyDescent="0.2">
      <c r="A9" s="184">
        <v>2</v>
      </c>
      <c r="B9" s="201" t="s">
        <v>205</v>
      </c>
      <c r="C9" s="49">
        <v>16219881.01</v>
      </c>
      <c r="D9" s="49">
        <v>16219881.01</v>
      </c>
      <c r="E9" s="8">
        <v>12580508.550000001</v>
      </c>
      <c r="F9" s="8">
        <v>1621988.1</v>
      </c>
      <c r="G9" s="8">
        <v>2017384.3599999999</v>
      </c>
    </row>
    <row r="10" spans="1:7" s="40" customFormat="1" outlineLevel="1" x14ac:dyDescent="0.25">
      <c r="A10" s="66"/>
      <c r="B10" s="125" t="s">
        <v>37</v>
      </c>
      <c r="C10" s="50">
        <v>16219881.01</v>
      </c>
      <c r="D10" s="50">
        <v>16219881.01</v>
      </c>
      <c r="E10" s="36">
        <v>12580508.550000001</v>
      </c>
      <c r="F10" s="36">
        <v>1621988.1</v>
      </c>
      <c r="G10" s="36">
        <v>2017384.3599999999</v>
      </c>
    </row>
    <row r="11" spans="1:7" s="43" customFormat="1" ht="21.75" customHeight="1" x14ac:dyDescent="0.2">
      <c r="A11" s="184">
        <v>3</v>
      </c>
      <c r="B11" s="201" t="s">
        <v>206</v>
      </c>
      <c r="C11" s="49">
        <v>8035135.9299999997</v>
      </c>
      <c r="D11" s="49">
        <v>8035135.9299999997</v>
      </c>
      <c r="E11" s="49">
        <v>4821081.5600000005</v>
      </c>
      <c r="F11" s="49">
        <v>803513.59</v>
      </c>
      <c r="G11" s="49">
        <v>2410540.7799999998</v>
      </c>
    </row>
    <row r="12" spans="1:7" s="42" customFormat="1" outlineLevel="1" x14ac:dyDescent="0.25">
      <c r="A12" s="66"/>
      <c r="B12" s="125" t="s">
        <v>36</v>
      </c>
      <c r="C12" s="36">
        <v>8035135.9299999997</v>
      </c>
      <c r="D12" s="50">
        <v>8035135.9299999997</v>
      </c>
      <c r="E12" s="50">
        <v>4821081.5600000005</v>
      </c>
      <c r="F12" s="50">
        <v>803513.59</v>
      </c>
      <c r="G12" s="50">
        <v>2410540.7799999998</v>
      </c>
    </row>
    <row r="13" spans="1:7" s="42" customFormat="1" ht="21.75" customHeight="1" outlineLevel="1" x14ac:dyDescent="0.25">
      <c r="A13" s="181">
        <v>4</v>
      </c>
      <c r="B13" s="117" t="s">
        <v>207</v>
      </c>
      <c r="C13" s="49">
        <v>17014776.77</v>
      </c>
      <c r="D13" s="49">
        <v>17014776.77</v>
      </c>
      <c r="E13" s="49">
        <v>10208866.07</v>
      </c>
      <c r="F13" s="49">
        <v>1701477.6700000002</v>
      </c>
      <c r="G13" s="49">
        <v>5104433.03</v>
      </c>
    </row>
    <row r="14" spans="1:7" s="42" customFormat="1" outlineLevel="1" x14ac:dyDescent="0.25">
      <c r="A14" s="66"/>
      <c r="B14" s="125" t="s">
        <v>36</v>
      </c>
      <c r="C14" s="50">
        <v>17014776.77</v>
      </c>
      <c r="D14" s="50">
        <v>17014776.77</v>
      </c>
      <c r="E14" s="50">
        <v>10208866.07</v>
      </c>
      <c r="F14" s="50">
        <v>1701477.6700000002</v>
      </c>
      <c r="G14" s="50">
        <v>5104433.03</v>
      </c>
    </row>
    <row r="15" spans="1:7" s="43" customFormat="1" ht="21.75" customHeight="1" x14ac:dyDescent="0.2">
      <c r="A15" s="184">
        <v>5</v>
      </c>
      <c r="B15" s="201" t="s">
        <v>132</v>
      </c>
      <c r="C15" s="49">
        <v>1863447.8699999999</v>
      </c>
      <c r="D15" s="49">
        <v>1863447.87</v>
      </c>
      <c r="E15" s="49">
        <v>1448458.03</v>
      </c>
      <c r="F15" s="49">
        <v>186344.78999999998</v>
      </c>
      <c r="G15" s="49">
        <v>228645.04999999996</v>
      </c>
    </row>
    <row r="16" spans="1:7" s="43" customFormat="1" ht="15" customHeight="1" x14ac:dyDescent="0.2">
      <c r="A16" s="66">
        <v>1</v>
      </c>
      <c r="B16" s="212" t="s">
        <v>360</v>
      </c>
      <c r="C16" s="50">
        <v>114202.76000000001</v>
      </c>
      <c r="D16" s="50">
        <v>114202.76000000001</v>
      </c>
      <c r="E16" s="50">
        <v>88769.8</v>
      </c>
      <c r="F16" s="50">
        <v>11420.28</v>
      </c>
      <c r="G16" s="50">
        <v>14012.68</v>
      </c>
    </row>
    <row r="17" spans="1:7" s="43" customFormat="1" ht="15" customHeight="1" x14ac:dyDescent="0.2">
      <c r="A17" s="66">
        <v>2</v>
      </c>
      <c r="B17" s="212" t="s">
        <v>361</v>
      </c>
      <c r="C17" s="50">
        <v>351673.53</v>
      </c>
      <c r="D17" s="50">
        <v>351673.53</v>
      </c>
      <c r="E17" s="50">
        <v>273355.84000000003</v>
      </c>
      <c r="F17" s="50">
        <v>35167.35</v>
      </c>
      <c r="G17" s="50">
        <v>43150.34</v>
      </c>
    </row>
    <row r="18" spans="1:7" s="43" customFormat="1" ht="15" customHeight="1" x14ac:dyDescent="0.2">
      <c r="A18" s="66">
        <v>3</v>
      </c>
      <c r="B18" s="212" t="s">
        <v>362</v>
      </c>
      <c r="C18" s="50">
        <v>211520.34</v>
      </c>
      <c r="D18" s="50">
        <v>211520.34</v>
      </c>
      <c r="E18" s="50">
        <v>164414.76</v>
      </c>
      <c r="F18" s="50">
        <v>21152.03</v>
      </c>
      <c r="G18" s="50">
        <v>25953.55</v>
      </c>
    </row>
    <row r="19" spans="1:7" s="43" customFormat="1" ht="15" customHeight="1" x14ac:dyDescent="0.2">
      <c r="A19" s="66">
        <v>4</v>
      </c>
      <c r="B19" s="212" t="s">
        <v>363</v>
      </c>
      <c r="C19" s="50">
        <v>279939.8</v>
      </c>
      <c r="D19" s="50">
        <v>279939.8</v>
      </c>
      <c r="E19" s="50">
        <v>217597.21</v>
      </c>
      <c r="F19" s="50">
        <v>27993.98</v>
      </c>
      <c r="G19" s="50">
        <v>34348.61</v>
      </c>
    </row>
    <row r="20" spans="1:7" s="43" customFormat="1" ht="15" customHeight="1" x14ac:dyDescent="0.2">
      <c r="A20" s="66">
        <v>5</v>
      </c>
      <c r="B20" s="212" t="s">
        <v>364</v>
      </c>
      <c r="C20" s="50">
        <v>450396.34</v>
      </c>
      <c r="D20" s="50">
        <v>450396.34</v>
      </c>
      <c r="E20" s="50">
        <v>350093.08</v>
      </c>
      <c r="F20" s="50">
        <v>45039.63</v>
      </c>
      <c r="G20" s="50">
        <v>55263.63</v>
      </c>
    </row>
    <row r="21" spans="1:7" s="43" customFormat="1" ht="15" customHeight="1" x14ac:dyDescent="0.2">
      <c r="A21" s="66">
        <v>6</v>
      </c>
      <c r="B21" s="212" t="s">
        <v>365</v>
      </c>
      <c r="C21" s="50">
        <v>92132.47</v>
      </c>
      <c r="D21" s="50">
        <v>92132.47</v>
      </c>
      <c r="E21" s="50">
        <v>71614.570000000007</v>
      </c>
      <c r="F21" s="50">
        <v>9213.25</v>
      </c>
      <c r="G21" s="50">
        <v>11304.65</v>
      </c>
    </row>
    <row r="22" spans="1:7" s="43" customFormat="1" ht="15" customHeight="1" x14ac:dyDescent="0.2">
      <c r="A22" s="66">
        <v>7</v>
      </c>
      <c r="B22" s="212" t="s">
        <v>366</v>
      </c>
      <c r="C22" s="50">
        <v>124921.77</v>
      </c>
      <c r="D22" s="50">
        <v>124921.76999999999</v>
      </c>
      <c r="E22" s="50">
        <v>97101.69</v>
      </c>
      <c r="F22" s="50">
        <v>12492.18</v>
      </c>
      <c r="G22" s="50">
        <v>15327.9</v>
      </c>
    </row>
    <row r="23" spans="1:7" s="43" customFormat="1" ht="15" customHeight="1" x14ac:dyDescent="0.2">
      <c r="A23" s="66">
        <v>8</v>
      </c>
      <c r="B23" s="212" t="s">
        <v>367</v>
      </c>
      <c r="C23" s="50">
        <v>168577.17</v>
      </c>
      <c r="D23" s="50">
        <v>168577.16999999998</v>
      </c>
      <c r="E23" s="50">
        <v>131035.03</v>
      </c>
      <c r="F23" s="50">
        <v>16857.72</v>
      </c>
      <c r="G23" s="50">
        <v>20684.419999999998</v>
      </c>
    </row>
    <row r="24" spans="1:7" s="43" customFormat="1" ht="15" customHeight="1" x14ac:dyDescent="0.2">
      <c r="A24" s="66">
        <v>9</v>
      </c>
      <c r="B24" s="212" t="s">
        <v>368</v>
      </c>
      <c r="C24" s="50">
        <v>70083.69</v>
      </c>
      <c r="D24" s="50">
        <v>70083.69</v>
      </c>
      <c r="E24" s="50">
        <v>54476.05</v>
      </c>
      <c r="F24" s="50">
        <v>7008.37</v>
      </c>
      <c r="G24" s="50">
        <v>8599.27</v>
      </c>
    </row>
    <row r="25" spans="1:7" s="17" customFormat="1" ht="21.75" customHeight="1" outlineLevel="1" x14ac:dyDescent="0.25">
      <c r="A25" s="181">
        <v>6</v>
      </c>
      <c r="B25" s="117" t="s">
        <v>146</v>
      </c>
      <c r="C25" s="49">
        <v>180000</v>
      </c>
      <c r="D25" s="49">
        <v>180000</v>
      </c>
      <c r="E25" s="49">
        <v>139914</v>
      </c>
      <c r="F25" s="49">
        <v>18000</v>
      </c>
      <c r="G25" s="49">
        <v>22086</v>
      </c>
    </row>
    <row r="26" spans="1:7" s="43" customFormat="1" ht="15" customHeight="1" x14ac:dyDescent="0.2">
      <c r="A26" s="66">
        <v>1</v>
      </c>
      <c r="B26" s="212" t="s">
        <v>360</v>
      </c>
      <c r="C26" s="50">
        <v>20000</v>
      </c>
      <c r="D26" s="50">
        <v>20000</v>
      </c>
      <c r="E26" s="50">
        <v>15546</v>
      </c>
      <c r="F26" s="50">
        <v>2000</v>
      </c>
      <c r="G26" s="50">
        <v>2454</v>
      </c>
    </row>
    <row r="27" spans="1:7" s="43" customFormat="1" ht="15" customHeight="1" x14ac:dyDescent="0.2">
      <c r="A27" s="66">
        <v>2</v>
      </c>
      <c r="B27" s="212" t="s">
        <v>361</v>
      </c>
      <c r="C27" s="50">
        <v>20000</v>
      </c>
      <c r="D27" s="50">
        <v>20000</v>
      </c>
      <c r="E27" s="50">
        <v>15546</v>
      </c>
      <c r="F27" s="50">
        <v>2000</v>
      </c>
      <c r="G27" s="50">
        <v>2454</v>
      </c>
    </row>
    <row r="28" spans="1:7" s="43" customFormat="1" ht="15" customHeight="1" x14ac:dyDescent="0.2">
      <c r="A28" s="66">
        <v>3</v>
      </c>
      <c r="B28" s="212" t="s">
        <v>362</v>
      </c>
      <c r="C28" s="50">
        <v>20000</v>
      </c>
      <c r="D28" s="50">
        <v>20000</v>
      </c>
      <c r="E28" s="50">
        <v>15546</v>
      </c>
      <c r="F28" s="50">
        <v>2000</v>
      </c>
      <c r="G28" s="50">
        <v>2454</v>
      </c>
    </row>
    <row r="29" spans="1:7" s="43" customFormat="1" ht="15" customHeight="1" x14ac:dyDescent="0.2">
      <c r="A29" s="66">
        <v>4</v>
      </c>
      <c r="B29" s="212" t="s">
        <v>363</v>
      </c>
      <c r="C29" s="50">
        <v>20000</v>
      </c>
      <c r="D29" s="50">
        <v>20000</v>
      </c>
      <c r="E29" s="50">
        <v>15546</v>
      </c>
      <c r="F29" s="50">
        <v>2000</v>
      </c>
      <c r="G29" s="50">
        <v>2454</v>
      </c>
    </row>
    <row r="30" spans="1:7" s="43" customFormat="1" ht="15" customHeight="1" x14ac:dyDescent="0.2">
      <c r="A30" s="66">
        <v>5</v>
      </c>
      <c r="B30" s="212" t="s">
        <v>364</v>
      </c>
      <c r="C30" s="50">
        <v>20000</v>
      </c>
      <c r="D30" s="50">
        <v>20000</v>
      </c>
      <c r="E30" s="50">
        <v>15546</v>
      </c>
      <c r="F30" s="50">
        <v>2000</v>
      </c>
      <c r="G30" s="50">
        <v>2454</v>
      </c>
    </row>
    <row r="31" spans="1:7" s="43" customFormat="1" ht="15" customHeight="1" x14ac:dyDescent="0.2">
      <c r="A31" s="66">
        <v>6</v>
      </c>
      <c r="B31" s="212" t="s">
        <v>365</v>
      </c>
      <c r="C31" s="50">
        <v>20000</v>
      </c>
      <c r="D31" s="50">
        <v>20000</v>
      </c>
      <c r="E31" s="50">
        <v>15546</v>
      </c>
      <c r="F31" s="50">
        <v>2000</v>
      </c>
      <c r="G31" s="50">
        <v>2454</v>
      </c>
    </row>
    <row r="32" spans="1:7" s="43" customFormat="1" ht="15" customHeight="1" x14ac:dyDescent="0.2">
      <c r="A32" s="66">
        <v>7</v>
      </c>
      <c r="B32" s="212" t="s">
        <v>366</v>
      </c>
      <c r="C32" s="50">
        <v>20000</v>
      </c>
      <c r="D32" s="50">
        <v>20000</v>
      </c>
      <c r="E32" s="50">
        <v>15546</v>
      </c>
      <c r="F32" s="50">
        <v>2000</v>
      </c>
      <c r="G32" s="50">
        <v>2454</v>
      </c>
    </row>
    <row r="33" spans="1:7" s="43" customFormat="1" ht="15" customHeight="1" x14ac:dyDescent="0.2">
      <c r="A33" s="66">
        <v>8</v>
      </c>
      <c r="B33" s="212" t="s">
        <v>367</v>
      </c>
      <c r="C33" s="50">
        <v>20000</v>
      </c>
      <c r="D33" s="50">
        <v>20000</v>
      </c>
      <c r="E33" s="50">
        <v>15546</v>
      </c>
      <c r="F33" s="50">
        <v>2000</v>
      </c>
      <c r="G33" s="50">
        <v>2454</v>
      </c>
    </row>
    <row r="34" spans="1:7" s="43" customFormat="1" ht="15" customHeight="1" x14ac:dyDescent="0.2">
      <c r="A34" s="66">
        <v>9</v>
      </c>
      <c r="B34" s="212" t="s">
        <v>368</v>
      </c>
      <c r="C34" s="50">
        <v>20000</v>
      </c>
      <c r="D34" s="50">
        <v>20000</v>
      </c>
      <c r="E34" s="50">
        <v>15546</v>
      </c>
      <c r="F34" s="50">
        <v>2000</v>
      </c>
      <c r="G34" s="50">
        <v>2454</v>
      </c>
    </row>
    <row r="35" spans="1:7" s="17" customFormat="1" ht="19.5" customHeight="1" x14ac:dyDescent="0.25">
      <c r="A35" s="66"/>
      <c r="B35" s="181" t="s">
        <v>369</v>
      </c>
      <c r="C35" s="50"/>
      <c r="D35" s="50"/>
      <c r="E35" s="50"/>
      <c r="F35" s="50"/>
      <c r="G35" s="50"/>
    </row>
  </sheetData>
  <customSheetViews>
    <customSheetView guid="{5A8639DD-81CE-471B-B41B-E591F69E5BD7}" scale="80" showPageBreaks="1" fitToPage="1" printArea="1" showAutoFilter="1" view="pageBreakPreview" topLeftCell="A3">
      <selection activeCell="K24" sqref="K24"/>
      <pageMargins left="0.25" right="0.25" top="0.75" bottom="0.75" header="0.3" footer="0.3"/>
      <pageSetup paperSize="9" scale="41" orientation="landscape" r:id="rId1"/>
      <autoFilter ref="A7:S46"/>
    </customSheetView>
    <customSheetView guid="{59F48B70-7D72-4FD9-9294-BEEB978AB486}" scale="70" showPageBreaks="1" fitToPage="1" printArea="1" showAutoFilter="1" view="pageBreakPreview" topLeftCell="A4">
      <selection activeCell="N20" sqref="N20"/>
      <pageMargins left="0.25" right="0.25" top="0.75" bottom="0.75" header="0.3" footer="0.3"/>
      <pageSetup paperSize="9" scale="41" orientation="landscape" r:id="rId2"/>
      <autoFilter ref="A7:S46"/>
    </customSheetView>
    <customSheetView guid="{82611403-6D2C-45F3-9CCF-9E5266CF6DC1}" scale="70" showPageBreaks="1" fitToPage="1" printArea="1" showAutoFilter="1" hiddenColumns="1" view="pageBreakPreview" topLeftCell="A22">
      <selection activeCell="U46" sqref="U46"/>
      <pageMargins left="0.25" right="0.25" top="0.75" bottom="0.75" header="0.3" footer="0.3"/>
      <pageSetup paperSize="9" scale="52" orientation="landscape" r:id="rId3"/>
      <autoFilter ref="A7:S46"/>
    </customSheetView>
    <customSheetView guid="{6D451728-D387-4C6B-8CF0-C1427C7905CC}" scale="70" showPageBreaks="1" fitToPage="1" printArea="1" showAutoFilter="1" hiddenColumns="1" view="pageBreakPreview" topLeftCell="A46">
      <selection activeCell="U46" sqref="U46"/>
      <pageMargins left="0.25" right="0.25" top="0.75" bottom="0.75" header="0.3" footer="0.3"/>
      <pageSetup paperSize="9" scale="52" orientation="landscape" r:id="rId4"/>
      <autoFilter ref="A7:S46"/>
    </customSheetView>
  </customSheetViews>
  <mergeCells count="5">
    <mergeCell ref="A4:A5"/>
    <mergeCell ref="B4:B5"/>
    <mergeCell ref="C4:C5"/>
    <mergeCell ref="D4:G4"/>
    <mergeCell ref="A2:G2"/>
  </mergeCells>
  <pageMargins left="0.25" right="0.25" top="0.75" bottom="0.75" header="0.3" footer="0.3"/>
  <pageSetup paperSize="9" scale="61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  <pageSetUpPr fitToPage="1"/>
  </sheetPr>
  <dimension ref="A1:G15"/>
  <sheetViews>
    <sheetView view="pageBreakPreview" zoomScaleNormal="100" zoomScaleSheetLayoutView="100" workbookViewId="0">
      <selection activeCell="G1" sqref="G1"/>
    </sheetView>
  </sheetViews>
  <sheetFormatPr defaultColWidth="9.140625" defaultRowHeight="15" x14ac:dyDescent="0.25"/>
  <cols>
    <col min="1" max="1" width="4.7109375" style="15" customWidth="1"/>
    <col min="2" max="2" width="63.85546875" style="7" customWidth="1"/>
    <col min="3" max="7" width="18.7109375" style="7" customWidth="1"/>
    <col min="8" max="16384" width="9.140625" style="7"/>
  </cols>
  <sheetData>
    <row r="1" spans="1:7" ht="15" customHeight="1" x14ac:dyDescent="0.2">
      <c r="A1" s="20"/>
      <c r="B1" s="28"/>
      <c r="C1" s="29"/>
      <c r="D1" s="20"/>
      <c r="E1" s="20"/>
      <c r="F1" s="20"/>
      <c r="G1" s="19" t="s">
        <v>476</v>
      </c>
    </row>
    <row r="2" spans="1:7" ht="33" customHeight="1" x14ac:dyDescent="0.25">
      <c r="A2" s="259" t="s">
        <v>374</v>
      </c>
      <c r="B2" s="259"/>
      <c r="C2" s="259"/>
      <c r="D2" s="259"/>
      <c r="E2" s="259"/>
      <c r="F2" s="259"/>
      <c r="G2" s="259"/>
    </row>
    <row r="3" spans="1:7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60" t="s">
        <v>2</v>
      </c>
      <c r="E5" s="159" t="s">
        <v>3</v>
      </c>
      <c r="F5" s="159" t="s">
        <v>4</v>
      </c>
      <c r="G5" s="159" t="s">
        <v>54</v>
      </c>
    </row>
    <row r="6" spans="1:7" s="11" customFormat="1" ht="26.25" customHeight="1" x14ac:dyDescent="0.25">
      <c r="A6" s="166"/>
      <c r="B6" s="169" t="s">
        <v>16</v>
      </c>
      <c r="C6" s="165">
        <f>C7+C9+C12</f>
        <v>14196475.17</v>
      </c>
      <c r="D6" s="165">
        <f t="shared" ref="D6:G6" si="0">D7+D9+D12</f>
        <v>14196475.17</v>
      </c>
      <c r="E6" s="165">
        <f t="shared" si="0"/>
        <v>5674869.3799999999</v>
      </c>
      <c r="F6" s="165">
        <f t="shared" si="0"/>
        <v>1419647.51</v>
      </c>
      <c r="G6" s="165">
        <f t="shared" si="0"/>
        <v>7101958.2800000003</v>
      </c>
    </row>
    <row r="7" spans="1:7" s="38" customFormat="1" ht="21.75" customHeight="1" x14ac:dyDescent="0.25">
      <c r="A7" s="123">
        <v>1</v>
      </c>
      <c r="B7" s="49" t="s">
        <v>208</v>
      </c>
      <c r="C7" s="49">
        <v>14010441.050000001</v>
      </c>
      <c r="D7" s="49">
        <v>14010441.050000001</v>
      </c>
      <c r="E7" s="49">
        <v>5604176.4199999999</v>
      </c>
      <c r="F7" s="49">
        <v>1401044.1</v>
      </c>
      <c r="G7" s="49">
        <v>7005220.5300000003</v>
      </c>
    </row>
    <row r="8" spans="1:7" s="38" customFormat="1" ht="15" customHeight="1" x14ac:dyDescent="0.25">
      <c r="A8" s="126"/>
      <c r="B8" s="36" t="s">
        <v>37</v>
      </c>
      <c r="C8" s="36">
        <v>14010441.050000001</v>
      </c>
      <c r="D8" s="50">
        <v>14010441.050000001</v>
      </c>
      <c r="E8" s="50">
        <v>5604176.4199999999</v>
      </c>
      <c r="F8" s="50">
        <v>1401044.1</v>
      </c>
      <c r="G8" s="50">
        <v>7005220.5300000003</v>
      </c>
    </row>
    <row r="9" spans="1:7" s="38" customFormat="1" ht="21.75" customHeight="1" x14ac:dyDescent="0.25">
      <c r="A9" s="123">
        <v>2</v>
      </c>
      <c r="B9" s="49" t="s">
        <v>132</v>
      </c>
      <c r="C9" s="49">
        <v>146034.12</v>
      </c>
      <c r="D9" s="49">
        <v>146034.12</v>
      </c>
      <c r="E9" s="49">
        <v>55492.959999999999</v>
      </c>
      <c r="F9" s="49">
        <v>14603.41</v>
      </c>
      <c r="G9" s="49">
        <v>75937.75</v>
      </c>
    </row>
    <row r="10" spans="1:7" s="213" customFormat="1" ht="15" customHeight="1" x14ac:dyDescent="0.25">
      <c r="A10" s="126">
        <v>1</v>
      </c>
      <c r="B10" s="50" t="s">
        <v>371</v>
      </c>
      <c r="C10" s="50">
        <v>73409.06</v>
      </c>
      <c r="D10" s="50">
        <v>73409.06</v>
      </c>
      <c r="E10" s="50">
        <v>27895.439999999999</v>
      </c>
      <c r="F10" s="50">
        <v>7340.9</v>
      </c>
      <c r="G10" s="50">
        <v>38172.720000000001</v>
      </c>
    </row>
    <row r="11" spans="1:7" s="213" customFormat="1" ht="15" customHeight="1" x14ac:dyDescent="0.25">
      <c r="A11" s="126">
        <v>2</v>
      </c>
      <c r="B11" s="50" t="s">
        <v>372</v>
      </c>
      <c r="C11" s="50">
        <v>72625.06</v>
      </c>
      <c r="D11" s="50">
        <v>72625.06</v>
      </c>
      <c r="E11" s="50">
        <v>27597.52</v>
      </c>
      <c r="F11" s="50">
        <v>7262.51</v>
      </c>
      <c r="G11" s="50">
        <v>37765.03</v>
      </c>
    </row>
    <row r="12" spans="1:7" s="38" customFormat="1" ht="21.75" customHeight="1" x14ac:dyDescent="0.25">
      <c r="A12" s="123">
        <v>3</v>
      </c>
      <c r="B12" s="49" t="s">
        <v>146</v>
      </c>
      <c r="C12" s="49">
        <v>40000</v>
      </c>
      <c r="D12" s="49">
        <v>40000</v>
      </c>
      <c r="E12" s="49">
        <v>15200</v>
      </c>
      <c r="F12" s="49">
        <v>4000</v>
      </c>
      <c r="G12" s="49">
        <v>20800</v>
      </c>
    </row>
    <row r="13" spans="1:7" s="213" customFormat="1" ht="15" customHeight="1" x14ac:dyDescent="0.25">
      <c r="A13" s="126">
        <v>1</v>
      </c>
      <c r="B13" s="50" t="s">
        <v>371</v>
      </c>
      <c r="C13" s="50">
        <v>20000</v>
      </c>
      <c r="D13" s="50">
        <v>20000</v>
      </c>
      <c r="E13" s="50">
        <v>7600</v>
      </c>
      <c r="F13" s="50">
        <v>2000</v>
      </c>
      <c r="G13" s="50">
        <v>10400</v>
      </c>
    </row>
    <row r="14" spans="1:7" s="213" customFormat="1" ht="15" customHeight="1" x14ac:dyDescent="0.25">
      <c r="A14" s="126">
        <v>2</v>
      </c>
      <c r="B14" s="50" t="s">
        <v>372</v>
      </c>
      <c r="C14" s="50">
        <v>20000</v>
      </c>
      <c r="D14" s="50">
        <v>20000</v>
      </c>
      <c r="E14" s="50">
        <v>7600</v>
      </c>
      <c r="F14" s="50">
        <v>2000</v>
      </c>
      <c r="G14" s="50">
        <v>10400</v>
      </c>
    </row>
    <row r="15" spans="1:7" s="38" customFormat="1" ht="21.75" customHeight="1" x14ac:dyDescent="0.25">
      <c r="A15" s="126"/>
      <c r="B15" s="184" t="s">
        <v>373</v>
      </c>
      <c r="C15" s="50"/>
      <c r="D15" s="50"/>
      <c r="E15" s="50"/>
      <c r="F15" s="50"/>
      <c r="G15" s="50"/>
    </row>
  </sheetData>
  <autoFilter ref="A4:G12">
    <filterColumn colId="3" showButton="0"/>
    <filterColumn colId="4" showButton="0"/>
    <filterColumn colId="5" showButton="0"/>
  </autoFilter>
  <customSheetViews>
    <customSheetView guid="{5A8639DD-81CE-471B-B41B-E591F69E5BD7}" scale="70" showPageBreaks="1" showAutoFilter="1" view="pageBreakPreview" topLeftCell="A25">
      <selection activeCell="K35" sqref="K35"/>
      <pageMargins left="0.25" right="0.25" top="0.75" bottom="0.75" header="0.3" footer="0.3"/>
      <pageSetup paperSize="9" scale="46" orientation="landscape" r:id="rId1"/>
      <autoFilter ref="A7:Q43"/>
    </customSheetView>
    <customSheetView guid="{59F48B70-7D72-4FD9-9294-BEEB978AB486}" scale="70" showPageBreaks="1" showAutoFilter="1" view="pageBreakPreview">
      <selection activeCell="O15" sqref="O15"/>
      <pageMargins left="0.25" right="0.25" top="0.75" bottom="0.75" header="0.3" footer="0.3"/>
      <pageSetup paperSize="9" scale="46" orientation="landscape" r:id="rId2"/>
      <autoFilter ref="A7:Q43"/>
    </customSheetView>
    <customSheetView guid="{82611403-6D2C-45F3-9CCF-9E5266CF6DC1}" scale="70" showPageBreaks="1" printArea="1" showAutoFilter="1" hiddenColumns="1" view="pageBreakPreview" topLeftCell="A13">
      <selection activeCell="L5" sqref="L5:O5"/>
      <pageMargins left="0.25" right="0.25" top="0.75" bottom="0.75" header="0.3" footer="0.3"/>
      <pageSetup paperSize="9" scale="46" orientation="landscape" r:id="rId3"/>
      <autoFilter ref="A7:Q35"/>
    </customSheetView>
    <customSheetView guid="{6D451728-D387-4C6B-8CF0-C1427C7905CC}" scale="70" showPageBreaks="1" printArea="1" showAutoFilter="1" hiddenColumns="1" view="pageBreakPreview" topLeftCell="A37">
      <selection activeCell="G35" sqref="G35:J35"/>
      <pageMargins left="0.25" right="0.25" top="0.75" bottom="0.75" header="0.3" footer="0.3"/>
      <pageSetup paperSize="9" scale="46" orientation="landscape" r:id="rId4"/>
      <autoFilter ref="A7:Q43"/>
    </customSheetView>
  </customSheetViews>
  <mergeCells count="5">
    <mergeCell ref="A2:G2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  <pageSetUpPr fitToPage="1"/>
  </sheetPr>
  <dimension ref="A1:G39"/>
  <sheetViews>
    <sheetView view="pageBreakPreview" topLeftCell="A28" zoomScaleNormal="75" zoomScaleSheetLayoutView="100" workbookViewId="0">
      <selection activeCell="F18" sqref="F18"/>
    </sheetView>
  </sheetViews>
  <sheetFormatPr defaultColWidth="9.140625" defaultRowHeight="15" outlineLevelRow="1" x14ac:dyDescent="0.25"/>
  <cols>
    <col min="1" max="1" width="4.7109375" style="20" customWidth="1"/>
    <col min="2" max="2" width="63.85546875" style="28" customWidth="1"/>
    <col min="3" max="3" width="18.7109375" style="14" customWidth="1"/>
    <col min="4" max="6" width="18.7109375" style="17" customWidth="1"/>
    <col min="7" max="7" width="18.7109375" style="61" customWidth="1"/>
    <col min="8" max="16384" width="9.140625" style="17"/>
  </cols>
  <sheetData>
    <row r="1" spans="1:7" s="7" customFormat="1" x14ac:dyDescent="0.2">
      <c r="A1" s="20"/>
      <c r="B1" s="28"/>
      <c r="C1" s="29"/>
      <c r="D1" s="20"/>
      <c r="E1" s="20"/>
      <c r="F1" s="20"/>
      <c r="G1" s="19" t="s">
        <v>477</v>
      </c>
    </row>
    <row r="2" spans="1:7" s="7" customFormat="1" ht="33" customHeight="1" x14ac:dyDescent="0.25">
      <c r="A2" s="259" t="s">
        <v>375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60" t="s">
        <v>2</v>
      </c>
      <c r="E5" s="159" t="s">
        <v>3</v>
      </c>
      <c r="F5" s="159" t="s">
        <v>4</v>
      </c>
      <c r="G5" s="159" t="s">
        <v>54</v>
      </c>
    </row>
    <row r="6" spans="1:7" ht="26.25" customHeight="1" x14ac:dyDescent="0.25">
      <c r="A6" s="167"/>
      <c r="B6" s="168" t="s">
        <v>17</v>
      </c>
      <c r="C6" s="166">
        <f>C7+C12+C17+C22+C27+C33</f>
        <v>59937062.479999997</v>
      </c>
      <c r="D6" s="166">
        <f t="shared" ref="D6:G6" si="0">D7+D12+D17+D22+D27+D33</f>
        <v>59937062.479999997</v>
      </c>
      <c r="E6" s="166">
        <f t="shared" si="0"/>
        <v>30730481.199999999</v>
      </c>
      <c r="F6" s="166">
        <f t="shared" si="0"/>
        <v>5993706.2199999997</v>
      </c>
      <c r="G6" s="166">
        <f t="shared" si="0"/>
        <v>23212875.059999999</v>
      </c>
    </row>
    <row r="7" spans="1:7" s="19" customFormat="1" ht="21.75" customHeight="1" x14ac:dyDescent="0.2">
      <c r="A7" s="163">
        <v>1</v>
      </c>
      <c r="B7" s="117" t="s">
        <v>209</v>
      </c>
      <c r="C7" s="49">
        <v>17133007.129999999</v>
      </c>
      <c r="D7" s="49">
        <v>17133007.130000003</v>
      </c>
      <c r="E7" s="49">
        <v>13339490.029999999</v>
      </c>
      <c r="F7" s="49">
        <v>1713300.7</v>
      </c>
      <c r="G7" s="49">
        <v>2080216.4000000001</v>
      </c>
    </row>
    <row r="8" spans="1:7" outlineLevel="1" x14ac:dyDescent="0.25">
      <c r="A8" s="66"/>
      <c r="B8" s="125" t="s">
        <v>29</v>
      </c>
      <c r="C8" s="36">
        <v>1102832.6500000001</v>
      </c>
      <c r="D8" s="50">
        <v>1102832.6499999999</v>
      </c>
      <c r="E8" s="50">
        <v>661699.6</v>
      </c>
      <c r="F8" s="50">
        <v>110283.26</v>
      </c>
      <c r="G8" s="50">
        <v>330849.79000000004</v>
      </c>
    </row>
    <row r="9" spans="1:7" outlineLevel="1" x14ac:dyDescent="0.25">
      <c r="A9" s="66"/>
      <c r="B9" s="125" t="s">
        <v>27</v>
      </c>
      <c r="C9" s="36">
        <v>563700.28</v>
      </c>
      <c r="D9" s="50">
        <v>563700.27999999991</v>
      </c>
      <c r="E9" s="50">
        <v>338220.17</v>
      </c>
      <c r="F9" s="50">
        <v>56370.03</v>
      </c>
      <c r="G9" s="50">
        <v>169110.08</v>
      </c>
    </row>
    <row r="10" spans="1:7" outlineLevel="1" x14ac:dyDescent="0.25">
      <c r="A10" s="66"/>
      <c r="B10" s="125" t="s">
        <v>28</v>
      </c>
      <c r="C10" s="36">
        <v>1468354.4400000002</v>
      </c>
      <c r="D10" s="50">
        <v>1468354.4400000002</v>
      </c>
      <c r="E10" s="50">
        <v>881012.67</v>
      </c>
      <c r="F10" s="50">
        <v>146835.44</v>
      </c>
      <c r="G10" s="50">
        <v>440506.33</v>
      </c>
    </row>
    <row r="11" spans="1:7" s="19" customFormat="1" ht="15" customHeight="1" x14ac:dyDescent="0.2">
      <c r="A11" s="66"/>
      <c r="B11" s="125" t="s">
        <v>37</v>
      </c>
      <c r="C11" s="36">
        <v>13998119.76</v>
      </c>
      <c r="D11" s="50">
        <v>13998119.760000002</v>
      </c>
      <c r="E11" s="50">
        <v>11458557.59</v>
      </c>
      <c r="F11" s="50">
        <v>1399811.97</v>
      </c>
      <c r="G11" s="50">
        <v>1139750.2000000002</v>
      </c>
    </row>
    <row r="12" spans="1:7" s="19" customFormat="1" ht="21.75" customHeight="1" outlineLevel="1" x14ac:dyDescent="0.2">
      <c r="A12" s="184">
        <v>2</v>
      </c>
      <c r="B12" s="131" t="s">
        <v>210</v>
      </c>
      <c r="C12" s="8">
        <v>2632031.7800000003</v>
      </c>
      <c r="D12" s="49">
        <v>2632031.7800000003</v>
      </c>
      <c r="E12" s="49">
        <v>1579219.08</v>
      </c>
      <c r="F12" s="49">
        <v>263203.16000000003</v>
      </c>
      <c r="G12" s="49">
        <v>789609.54</v>
      </c>
    </row>
    <row r="13" spans="1:7" outlineLevel="1" x14ac:dyDescent="0.25">
      <c r="A13" s="66"/>
      <c r="B13" s="125" t="s">
        <v>29</v>
      </c>
      <c r="C13" s="36">
        <v>365698.44999999995</v>
      </c>
      <c r="D13" s="50">
        <v>365698.44999999995</v>
      </c>
      <c r="E13" s="50">
        <v>219419.06999999998</v>
      </c>
      <c r="F13" s="50">
        <v>36569.840000000004</v>
      </c>
      <c r="G13" s="50">
        <v>109709.54</v>
      </c>
    </row>
    <row r="14" spans="1:7" s="200" customFormat="1" ht="15" customHeight="1" outlineLevel="1" x14ac:dyDescent="0.25">
      <c r="A14" s="125"/>
      <c r="B14" s="125" t="s">
        <v>26</v>
      </c>
      <c r="C14" s="36">
        <v>1834865.54</v>
      </c>
      <c r="D14" s="36">
        <v>1834865.54</v>
      </c>
      <c r="E14" s="36">
        <v>1100919.33</v>
      </c>
      <c r="F14" s="36">
        <v>183486.55000000002</v>
      </c>
      <c r="G14" s="36">
        <v>550459.66</v>
      </c>
    </row>
    <row r="15" spans="1:7" ht="15" customHeight="1" outlineLevel="1" x14ac:dyDescent="0.25">
      <c r="A15" s="66"/>
      <c r="B15" s="125" t="s">
        <v>27</v>
      </c>
      <c r="C15" s="36">
        <v>173221.93</v>
      </c>
      <c r="D15" s="50">
        <v>173221.93</v>
      </c>
      <c r="E15" s="50">
        <v>103933.16</v>
      </c>
      <c r="F15" s="50">
        <v>17322.189999999999</v>
      </c>
      <c r="G15" s="50">
        <v>51966.58</v>
      </c>
    </row>
    <row r="16" spans="1:7" s="200" customFormat="1" ht="15" customHeight="1" outlineLevel="1" x14ac:dyDescent="0.25">
      <c r="A16" s="125"/>
      <c r="B16" s="125" t="s">
        <v>28</v>
      </c>
      <c r="C16" s="36">
        <v>258245.86</v>
      </c>
      <c r="D16" s="36">
        <v>258245.86</v>
      </c>
      <c r="E16" s="36">
        <v>154947.51999999999</v>
      </c>
      <c r="F16" s="36">
        <v>25824.579999999998</v>
      </c>
      <c r="G16" s="36">
        <v>77473.759999999995</v>
      </c>
    </row>
    <row r="17" spans="1:7" s="19" customFormat="1" ht="21.75" customHeight="1" outlineLevel="1" x14ac:dyDescent="0.2">
      <c r="A17" s="184">
        <v>3</v>
      </c>
      <c r="B17" s="117" t="s">
        <v>211</v>
      </c>
      <c r="C17" s="49">
        <v>4047817.02</v>
      </c>
      <c r="D17" s="49">
        <v>4047817.02</v>
      </c>
      <c r="E17" s="49">
        <v>2428690.2199999997</v>
      </c>
      <c r="F17" s="49">
        <v>404781.69999999995</v>
      </c>
      <c r="G17" s="49">
        <v>1214345.1000000001</v>
      </c>
    </row>
    <row r="18" spans="1:7" s="200" customFormat="1" ht="15" customHeight="1" outlineLevel="1" x14ac:dyDescent="0.25">
      <c r="A18" s="125"/>
      <c r="B18" s="125" t="s">
        <v>29</v>
      </c>
      <c r="C18" s="36">
        <v>585267.93000000005</v>
      </c>
      <c r="D18" s="36">
        <v>585267.92999999993</v>
      </c>
      <c r="E18" s="36">
        <v>351160.76</v>
      </c>
      <c r="F18" s="36">
        <v>58526.79</v>
      </c>
      <c r="G18" s="36">
        <v>175580.38</v>
      </c>
    </row>
    <row r="19" spans="1:7" s="200" customFormat="1" ht="15" customHeight="1" outlineLevel="1" x14ac:dyDescent="0.25">
      <c r="A19" s="125"/>
      <c r="B19" s="125" t="s">
        <v>26</v>
      </c>
      <c r="C19" s="36">
        <v>2457684.3199999998</v>
      </c>
      <c r="D19" s="36">
        <v>2457684.3199999998</v>
      </c>
      <c r="E19" s="36">
        <v>1474610.5999999999</v>
      </c>
      <c r="F19" s="36">
        <v>245768.43</v>
      </c>
      <c r="G19" s="36">
        <v>737305.29</v>
      </c>
    </row>
    <row r="20" spans="1:7" s="200" customFormat="1" ht="15" customHeight="1" outlineLevel="1" x14ac:dyDescent="0.25">
      <c r="A20" s="125"/>
      <c r="B20" s="125" t="s">
        <v>27</v>
      </c>
      <c r="C20" s="36">
        <v>318461.38</v>
      </c>
      <c r="D20" s="36">
        <v>318461.38</v>
      </c>
      <c r="E20" s="36">
        <v>191076.83000000002</v>
      </c>
      <c r="F20" s="36">
        <v>31846.14</v>
      </c>
      <c r="G20" s="36">
        <v>95538.41</v>
      </c>
    </row>
    <row r="21" spans="1:7" s="200" customFormat="1" ht="15" customHeight="1" outlineLevel="1" x14ac:dyDescent="0.25">
      <c r="A21" s="125"/>
      <c r="B21" s="125" t="s">
        <v>28</v>
      </c>
      <c r="C21" s="36">
        <v>686403.39</v>
      </c>
      <c r="D21" s="36">
        <v>686403.39</v>
      </c>
      <c r="E21" s="36">
        <v>411842.03</v>
      </c>
      <c r="F21" s="36">
        <v>68640.34</v>
      </c>
      <c r="G21" s="36">
        <v>205921.02</v>
      </c>
    </row>
    <row r="22" spans="1:7" s="19" customFormat="1" ht="21.75" customHeight="1" outlineLevel="1" x14ac:dyDescent="0.2">
      <c r="A22" s="184">
        <v>4</v>
      </c>
      <c r="B22" s="117" t="s">
        <v>212</v>
      </c>
      <c r="C22" s="49">
        <v>35267934.399999999</v>
      </c>
      <c r="D22" s="49">
        <v>35267934.399999999</v>
      </c>
      <c r="E22" s="49">
        <v>13049135.73</v>
      </c>
      <c r="F22" s="49">
        <v>3526793.44</v>
      </c>
      <c r="G22" s="49">
        <v>18692005.23</v>
      </c>
    </row>
    <row r="23" spans="1:7" s="200" customFormat="1" ht="15" customHeight="1" outlineLevel="1" x14ac:dyDescent="0.25">
      <c r="A23" s="125"/>
      <c r="B23" s="125" t="s">
        <v>29</v>
      </c>
      <c r="C23" s="36">
        <v>2330916.71</v>
      </c>
      <c r="D23" s="36">
        <v>2330916.71</v>
      </c>
      <c r="E23" s="36">
        <v>1398550.02</v>
      </c>
      <c r="F23" s="36">
        <v>233091.67</v>
      </c>
      <c r="G23" s="36">
        <v>699275.02</v>
      </c>
    </row>
    <row r="24" spans="1:7" s="200" customFormat="1" ht="15" customHeight="1" outlineLevel="1" x14ac:dyDescent="0.25">
      <c r="A24" s="125"/>
      <c r="B24" s="125" t="s">
        <v>26</v>
      </c>
      <c r="C24" s="36">
        <v>10307117.18</v>
      </c>
      <c r="D24" s="36">
        <v>10307117.18</v>
      </c>
      <c r="E24" s="36">
        <v>6184270.3099999996</v>
      </c>
      <c r="F24" s="36">
        <v>1030711.72</v>
      </c>
      <c r="G24" s="36">
        <v>3092135.15</v>
      </c>
    </row>
    <row r="25" spans="1:7" s="200" customFormat="1" ht="15" customHeight="1" outlineLevel="1" x14ac:dyDescent="0.25">
      <c r="A25" s="125"/>
      <c r="B25" s="125" t="s">
        <v>37</v>
      </c>
      <c r="C25" s="36">
        <v>19748002.640000001</v>
      </c>
      <c r="D25" s="36">
        <v>19748002.640000001</v>
      </c>
      <c r="E25" s="36">
        <v>3448986.89</v>
      </c>
      <c r="F25" s="36">
        <v>1974800.26</v>
      </c>
      <c r="G25" s="36">
        <v>14324215.49</v>
      </c>
    </row>
    <row r="26" spans="1:7" s="200" customFormat="1" ht="15" customHeight="1" outlineLevel="1" x14ac:dyDescent="0.25">
      <c r="A26" s="125"/>
      <c r="B26" s="125" t="s">
        <v>41</v>
      </c>
      <c r="C26" s="36">
        <v>2881897.87</v>
      </c>
      <c r="D26" s="36">
        <v>2881897.8699999996</v>
      </c>
      <c r="E26" s="36">
        <v>2017328.51</v>
      </c>
      <c r="F26" s="36">
        <v>288189.78999999998</v>
      </c>
      <c r="G26" s="36">
        <v>576379.56999999995</v>
      </c>
    </row>
    <row r="27" spans="1:7" ht="21.75" customHeight="1" outlineLevel="1" x14ac:dyDescent="0.25">
      <c r="A27" s="184">
        <v>5</v>
      </c>
      <c r="B27" s="117" t="s">
        <v>213</v>
      </c>
      <c r="C27" s="49">
        <v>756272.14999999991</v>
      </c>
      <c r="D27" s="49">
        <v>756272.15</v>
      </c>
      <c r="E27" s="49">
        <v>294946.14</v>
      </c>
      <c r="F27" s="49">
        <v>75627.22</v>
      </c>
      <c r="G27" s="49">
        <v>385698.79000000004</v>
      </c>
    </row>
    <row r="28" spans="1:7" ht="15" customHeight="1" outlineLevel="1" x14ac:dyDescent="0.25">
      <c r="A28" s="66">
        <v>1</v>
      </c>
      <c r="B28" s="67" t="s">
        <v>376</v>
      </c>
      <c r="C28" s="50">
        <v>148519</v>
      </c>
      <c r="D28" s="50">
        <v>148519</v>
      </c>
      <c r="E28" s="50">
        <v>57922.41</v>
      </c>
      <c r="F28" s="50">
        <v>14851.9</v>
      </c>
      <c r="G28" s="50">
        <v>75744.69</v>
      </c>
    </row>
    <row r="29" spans="1:7" ht="15" customHeight="1" outlineLevel="1" x14ac:dyDescent="0.25">
      <c r="A29" s="66">
        <v>2</v>
      </c>
      <c r="B29" s="67" t="s">
        <v>377</v>
      </c>
      <c r="C29" s="50">
        <v>128354.36</v>
      </c>
      <c r="D29" s="50">
        <v>128354.36</v>
      </c>
      <c r="E29" s="50">
        <v>50058.2</v>
      </c>
      <c r="F29" s="50">
        <v>12835.44</v>
      </c>
      <c r="G29" s="50">
        <v>65460.72</v>
      </c>
    </row>
    <row r="30" spans="1:7" ht="15" customHeight="1" outlineLevel="1" x14ac:dyDescent="0.25">
      <c r="A30" s="66">
        <v>3</v>
      </c>
      <c r="B30" s="67" t="s">
        <v>378</v>
      </c>
      <c r="C30" s="50">
        <v>94427.62</v>
      </c>
      <c r="D30" s="50">
        <v>94427.62</v>
      </c>
      <c r="E30" s="50">
        <v>36826.769999999997</v>
      </c>
      <c r="F30" s="50">
        <v>9442.76</v>
      </c>
      <c r="G30" s="50">
        <v>48158.09</v>
      </c>
    </row>
    <row r="31" spans="1:7" ht="15" customHeight="1" outlineLevel="1" x14ac:dyDescent="0.25">
      <c r="A31" s="66">
        <v>4</v>
      </c>
      <c r="B31" s="67" t="s">
        <v>379</v>
      </c>
      <c r="C31" s="50">
        <v>83740.38</v>
      </c>
      <c r="D31" s="50">
        <v>83740.38</v>
      </c>
      <c r="E31" s="50">
        <v>32658.75</v>
      </c>
      <c r="F31" s="50">
        <v>8374.0400000000009</v>
      </c>
      <c r="G31" s="50">
        <v>42707.59</v>
      </c>
    </row>
    <row r="32" spans="1:7" ht="15" customHeight="1" outlineLevel="1" x14ac:dyDescent="0.25">
      <c r="A32" s="66">
        <v>5</v>
      </c>
      <c r="B32" s="67" t="s">
        <v>380</v>
      </c>
      <c r="C32" s="50">
        <v>301230.78999999998</v>
      </c>
      <c r="D32" s="50">
        <v>301230.79000000004</v>
      </c>
      <c r="E32" s="50">
        <v>117480.01</v>
      </c>
      <c r="F32" s="50">
        <v>30123.08</v>
      </c>
      <c r="G32" s="50">
        <v>153627.70000000001</v>
      </c>
    </row>
    <row r="33" spans="1:7" ht="21.75" customHeight="1" outlineLevel="1" x14ac:dyDescent="0.25">
      <c r="A33" s="184">
        <v>6</v>
      </c>
      <c r="B33" s="117" t="s">
        <v>214</v>
      </c>
      <c r="C33" s="49">
        <v>100000</v>
      </c>
      <c r="D33" s="49">
        <v>100000</v>
      </c>
      <c r="E33" s="49">
        <v>39000</v>
      </c>
      <c r="F33" s="49">
        <v>10000</v>
      </c>
      <c r="G33" s="49">
        <v>51000</v>
      </c>
    </row>
    <row r="34" spans="1:7" ht="15" customHeight="1" outlineLevel="1" x14ac:dyDescent="0.25">
      <c r="A34" s="66">
        <v>1</v>
      </c>
      <c r="B34" s="67" t="s">
        <v>376</v>
      </c>
      <c r="C34" s="50">
        <v>20000</v>
      </c>
      <c r="D34" s="50">
        <v>20000</v>
      </c>
      <c r="E34" s="50">
        <v>7800</v>
      </c>
      <c r="F34" s="50">
        <v>2000</v>
      </c>
      <c r="G34" s="50">
        <v>10200</v>
      </c>
    </row>
    <row r="35" spans="1:7" ht="15" customHeight="1" outlineLevel="1" x14ac:dyDescent="0.25">
      <c r="A35" s="66">
        <v>2</v>
      </c>
      <c r="B35" s="67" t="s">
        <v>377</v>
      </c>
      <c r="C35" s="50">
        <v>20000</v>
      </c>
      <c r="D35" s="50">
        <v>20000</v>
      </c>
      <c r="E35" s="50">
        <v>7800</v>
      </c>
      <c r="F35" s="50">
        <v>2000</v>
      </c>
      <c r="G35" s="50">
        <v>10200</v>
      </c>
    </row>
    <row r="36" spans="1:7" ht="15" customHeight="1" outlineLevel="1" x14ac:dyDescent="0.25">
      <c r="A36" s="66">
        <v>3</v>
      </c>
      <c r="B36" s="67" t="s">
        <v>378</v>
      </c>
      <c r="C36" s="50">
        <v>20000</v>
      </c>
      <c r="D36" s="50">
        <v>20000</v>
      </c>
      <c r="E36" s="50">
        <v>7800</v>
      </c>
      <c r="F36" s="50">
        <v>2000</v>
      </c>
      <c r="G36" s="50">
        <v>10200</v>
      </c>
    </row>
    <row r="37" spans="1:7" ht="15" customHeight="1" outlineLevel="1" x14ac:dyDescent="0.25">
      <c r="A37" s="66">
        <v>4</v>
      </c>
      <c r="B37" s="67" t="s">
        <v>379</v>
      </c>
      <c r="C37" s="50">
        <v>20000</v>
      </c>
      <c r="D37" s="50">
        <v>20000</v>
      </c>
      <c r="E37" s="50">
        <v>7800</v>
      </c>
      <c r="F37" s="50">
        <v>2000</v>
      </c>
      <c r="G37" s="50">
        <v>10200</v>
      </c>
    </row>
    <row r="38" spans="1:7" ht="15" customHeight="1" outlineLevel="1" x14ac:dyDescent="0.25">
      <c r="A38" s="66">
        <v>5</v>
      </c>
      <c r="B38" s="67" t="s">
        <v>380</v>
      </c>
      <c r="C38" s="50">
        <v>20000</v>
      </c>
      <c r="D38" s="50">
        <v>20000</v>
      </c>
      <c r="E38" s="50">
        <v>7800</v>
      </c>
      <c r="F38" s="50">
        <v>2000</v>
      </c>
      <c r="G38" s="50">
        <v>10200</v>
      </c>
    </row>
    <row r="39" spans="1:7" ht="19.5" customHeight="1" x14ac:dyDescent="0.25">
      <c r="A39" s="66"/>
      <c r="B39" s="64" t="s">
        <v>381</v>
      </c>
      <c r="C39" s="50"/>
      <c r="D39" s="147"/>
      <c r="E39" s="147"/>
      <c r="F39" s="147"/>
      <c r="G39" s="153"/>
    </row>
  </sheetData>
  <autoFilter ref="A4:G33">
    <filterColumn colId="3" showButton="0"/>
    <filterColumn colId="4" showButton="0"/>
    <filterColumn colId="5" showButton="0"/>
  </autoFilter>
  <customSheetViews>
    <customSheetView guid="{5A8639DD-81CE-471B-B41B-E591F69E5BD7}" scale="70" showPageBreaks="1" printArea="1" showAutoFilter="1" view="pageBreakPreview">
      <selection activeCell="L8" sqref="L8"/>
      <pageMargins left="0.25" right="0.25" top="0.75" bottom="0.75" header="0.3" footer="0.3"/>
      <pageSetup paperSize="9" scale="48" orientation="landscape" r:id="rId1"/>
      <autoFilter ref="A7:Q21"/>
    </customSheetView>
    <customSheetView guid="{59F48B70-7D72-4FD9-9294-BEEB978AB486}" scale="70" showPageBreaks="1" printArea="1" showAutoFilter="1" view="pageBreakPreview">
      <selection activeCell="E16" sqref="E16"/>
      <pageMargins left="0.25" right="0.25" top="0.75" bottom="0.75" header="0.3" footer="0.3"/>
      <pageSetup paperSize="9" scale="48" orientation="landscape" r:id="rId2"/>
      <autoFilter ref="A7:Q21"/>
    </customSheetView>
    <customSheetView guid="{82611403-6D2C-45F3-9CCF-9E5266CF6DC1}" scale="70" showPageBreaks="1" printArea="1" showAutoFilter="1" hiddenColumns="1" view="pageBreakPreview">
      <selection activeCell="G15" sqref="G15:J15"/>
      <pageMargins left="0.25" right="0.25" top="0.75" bottom="0.75" header="0.3" footer="0.3"/>
      <pageSetup paperSize="9" scale="48" orientation="landscape" r:id="rId3"/>
      <autoFilter ref="A7:Q21"/>
    </customSheetView>
    <customSheetView guid="{6D451728-D387-4C6B-8CF0-C1427C7905CC}" scale="70" showPageBreaks="1" printArea="1" showAutoFilter="1" hiddenColumns="1" view="pageBreakPreview" topLeftCell="A7">
      <selection activeCell="G36" sqref="G36"/>
      <pageMargins left="0.25" right="0.25" top="0.75" bottom="0.75" header="0.3" footer="0.3"/>
      <pageSetup paperSize="9" scale="48" orientation="landscape" r:id="rId4"/>
      <autoFilter ref="A7:Q21"/>
    </customSheetView>
  </customSheetViews>
  <mergeCells count="5">
    <mergeCell ref="A2:G2"/>
    <mergeCell ref="B4:B5"/>
    <mergeCell ref="A4:A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G22"/>
  <sheetViews>
    <sheetView view="pageBreakPreview" zoomScaleNormal="70" zoomScaleSheetLayoutView="100" workbookViewId="0">
      <selection activeCell="F10" sqref="F10"/>
    </sheetView>
  </sheetViews>
  <sheetFormatPr defaultColWidth="9.140625" defaultRowHeight="15" outlineLevelRow="1" x14ac:dyDescent="0.25"/>
  <cols>
    <col min="1" max="1" width="4.7109375" style="32" customWidth="1"/>
    <col min="2" max="2" width="63.85546875" style="14" customWidth="1"/>
    <col min="3" max="7" width="18.7109375" style="9" customWidth="1"/>
    <col min="8" max="16384" width="9.140625" style="9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478</v>
      </c>
    </row>
    <row r="2" spans="1:7" s="7" customFormat="1" ht="33" customHeight="1" x14ac:dyDescent="0.25">
      <c r="A2" s="259" t="s">
        <v>382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51" customFormat="1" ht="26.25" customHeight="1" x14ac:dyDescent="0.25">
      <c r="A6" s="263" t="s">
        <v>18</v>
      </c>
      <c r="B6" s="263"/>
      <c r="C6" s="165">
        <f>C7+C9+C11+C13+C15+C17+C19</f>
        <v>54931084.460000001</v>
      </c>
      <c r="D6" s="165">
        <f t="shared" ref="D6:G6" si="0">D7+D9+D11+D13+D15+D17+D19</f>
        <v>54931084.460000001</v>
      </c>
      <c r="E6" s="165">
        <f t="shared" si="0"/>
        <v>39357030.729999997</v>
      </c>
      <c r="F6" s="165">
        <f t="shared" si="0"/>
        <v>5493108.4299999997</v>
      </c>
      <c r="G6" s="165">
        <f t="shared" si="0"/>
        <v>10080945.300000003</v>
      </c>
    </row>
    <row r="7" spans="1:7" s="51" customFormat="1" ht="21.75" customHeight="1" x14ac:dyDescent="0.25">
      <c r="A7" s="154">
        <v>1</v>
      </c>
      <c r="B7" s="142" t="s">
        <v>215</v>
      </c>
      <c r="C7" s="143">
        <v>11596922.1</v>
      </c>
      <c r="D7" s="143">
        <v>11596922.1</v>
      </c>
      <c r="E7" s="143">
        <v>8766113.4199999999</v>
      </c>
      <c r="F7" s="143">
        <v>1159692.2</v>
      </c>
      <c r="G7" s="143">
        <v>1671116.48</v>
      </c>
    </row>
    <row r="8" spans="1:7" s="23" customFormat="1" ht="15" customHeight="1" outlineLevel="1" x14ac:dyDescent="0.2">
      <c r="A8" s="182"/>
      <c r="B8" s="36" t="s">
        <v>36</v>
      </c>
      <c r="C8" s="25">
        <v>11596922.1</v>
      </c>
      <c r="D8" s="25">
        <v>11596922.1</v>
      </c>
      <c r="E8" s="25">
        <v>8766113.4199999999</v>
      </c>
      <c r="F8" s="25">
        <v>1159692.2</v>
      </c>
      <c r="G8" s="25">
        <v>1671116.48</v>
      </c>
    </row>
    <row r="9" spans="1:7" s="23" customFormat="1" ht="21.75" customHeight="1" outlineLevel="1" x14ac:dyDescent="0.2">
      <c r="A9" s="154">
        <v>2</v>
      </c>
      <c r="B9" s="124" t="s">
        <v>216</v>
      </c>
      <c r="C9" s="143">
        <v>8601885.2300000004</v>
      </c>
      <c r="D9" s="143">
        <v>8601885.2300000004</v>
      </c>
      <c r="E9" s="143">
        <v>6502165.0499999998</v>
      </c>
      <c r="F9" s="143">
        <v>860188.52</v>
      </c>
      <c r="G9" s="143">
        <v>1239531.6599999999</v>
      </c>
    </row>
    <row r="10" spans="1:7" s="58" customFormat="1" ht="15" customHeight="1" x14ac:dyDescent="0.25">
      <c r="A10" s="202"/>
      <c r="B10" s="25" t="s">
        <v>36</v>
      </c>
      <c r="C10" s="25">
        <v>8601885.2300000004</v>
      </c>
      <c r="D10" s="25">
        <v>8601885.2300000004</v>
      </c>
      <c r="E10" s="25">
        <v>6502165.0499999998</v>
      </c>
      <c r="F10" s="25">
        <v>860188.52</v>
      </c>
      <c r="G10" s="25">
        <v>1239531.6599999999</v>
      </c>
    </row>
    <row r="11" spans="1:7" s="23" customFormat="1" ht="21.75" customHeight="1" outlineLevel="1" x14ac:dyDescent="0.2">
      <c r="A11" s="123">
        <v>3</v>
      </c>
      <c r="B11" s="124" t="s">
        <v>217</v>
      </c>
      <c r="C11" s="8">
        <v>8793760.2699999996</v>
      </c>
      <c r="D11" s="143">
        <v>8793760.2699999996</v>
      </c>
      <c r="E11" s="143">
        <v>6647203.3799999999</v>
      </c>
      <c r="F11" s="143">
        <v>879376.02999999991</v>
      </c>
      <c r="G11" s="143">
        <v>1267180.8600000001</v>
      </c>
    </row>
    <row r="12" spans="1:7" s="58" customFormat="1" ht="15" customHeight="1" outlineLevel="1" x14ac:dyDescent="0.25">
      <c r="A12" s="193"/>
      <c r="B12" s="36" t="s">
        <v>36</v>
      </c>
      <c r="C12" s="36">
        <v>8793760.2699999996</v>
      </c>
      <c r="D12" s="25">
        <v>8793760.2699999996</v>
      </c>
      <c r="E12" s="25">
        <v>6647203.3799999999</v>
      </c>
      <c r="F12" s="25">
        <v>879376.02999999991</v>
      </c>
      <c r="G12" s="25">
        <v>1267180.8600000001</v>
      </c>
    </row>
    <row r="13" spans="1:7" s="23" customFormat="1" ht="21.75" customHeight="1" outlineLevel="1" x14ac:dyDescent="0.2">
      <c r="A13" s="123">
        <v>4</v>
      </c>
      <c r="B13" s="124" t="s">
        <v>218</v>
      </c>
      <c r="C13" s="8">
        <v>19082511.009999998</v>
      </c>
      <c r="D13" s="143">
        <v>19082511.009999998</v>
      </c>
      <c r="E13" s="143">
        <v>12212807.039999999</v>
      </c>
      <c r="F13" s="143">
        <v>1908251.1</v>
      </c>
      <c r="G13" s="143">
        <v>4961452.87</v>
      </c>
    </row>
    <row r="14" spans="1:7" ht="15" customHeight="1" x14ac:dyDescent="0.25">
      <c r="A14" s="123"/>
      <c r="B14" s="25" t="s">
        <v>36</v>
      </c>
      <c r="C14" s="50">
        <v>19082511.009999998</v>
      </c>
      <c r="D14" s="25">
        <v>19082511.009999998</v>
      </c>
      <c r="E14" s="25">
        <v>12212807.039999999</v>
      </c>
      <c r="F14" s="25">
        <v>1908251.1</v>
      </c>
      <c r="G14" s="25">
        <v>4961452.87</v>
      </c>
    </row>
    <row r="15" spans="1:7" s="190" customFormat="1" ht="21.75" customHeight="1" outlineLevel="1" x14ac:dyDescent="0.2">
      <c r="A15" s="123">
        <v>5</v>
      </c>
      <c r="B15" s="124" t="s">
        <v>219</v>
      </c>
      <c r="C15" s="143">
        <v>6790841.0299999993</v>
      </c>
      <c r="D15" s="143">
        <v>6790841.0300000003</v>
      </c>
      <c r="E15" s="143">
        <v>5193635.2200000007</v>
      </c>
      <c r="F15" s="143">
        <v>679084.1</v>
      </c>
      <c r="G15" s="143">
        <v>918121.71000000008</v>
      </c>
    </row>
    <row r="16" spans="1:7" ht="15" customHeight="1" outlineLevel="1" x14ac:dyDescent="0.25">
      <c r="A16" s="126"/>
      <c r="B16" s="36" t="s">
        <v>36</v>
      </c>
      <c r="C16" s="36">
        <v>6790841.0299999993</v>
      </c>
      <c r="D16" s="25">
        <v>6790841.0300000003</v>
      </c>
      <c r="E16" s="25">
        <v>5193635.2200000007</v>
      </c>
      <c r="F16" s="25">
        <v>679084.1</v>
      </c>
      <c r="G16" s="25">
        <v>918121.71000000008</v>
      </c>
    </row>
    <row r="17" spans="1:7" s="23" customFormat="1" ht="21.75" customHeight="1" outlineLevel="1" x14ac:dyDescent="0.2">
      <c r="A17" s="123">
        <v>6</v>
      </c>
      <c r="B17" s="124" t="s">
        <v>132</v>
      </c>
      <c r="C17" s="8">
        <v>25164.82</v>
      </c>
      <c r="D17" s="143">
        <v>25164.82</v>
      </c>
      <c r="E17" s="143">
        <v>19560.62</v>
      </c>
      <c r="F17" s="143">
        <v>2516.48</v>
      </c>
      <c r="G17" s="143">
        <v>3087.72</v>
      </c>
    </row>
    <row r="18" spans="1:7" ht="15" customHeight="1" outlineLevel="1" x14ac:dyDescent="0.25">
      <c r="A18" s="126">
        <v>1</v>
      </c>
      <c r="B18" s="144" t="s">
        <v>384</v>
      </c>
      <c r="C18" s="36">
        <v>25164.82</v>
      </c>
      <c r="D18" s="25">
        <v>25164.82</v>
      </c>
      <c r="E18" s="25">
        <v>19560.62</v>
      </c>
      <c r="F18" s="25">
        <v>2516.48</v>
      </c>
      <c r="G18" s="25">
        <v>3087.72</v>
      </c>
    </row>
    <row r="19" spans="1:7" ht="21.75" customHeight="1" x14ac:dyDescent="0.25">
      <c r="A19" s="123">
        <v>7</v>
      </c>
      <c r="B19" s="124" t="s">
        <v>146</v>
      </c>
      <c r="C19" s="8">
        <v>40000</v>
      </c>
      <c r="D19" s="49">
        <v>40000</v>
      </c>
      <c r="E19" s="8">
        <v>15546</v>
      </c>
      <c r="F19" s="8">
        <v>4000</v>
      </c>
      <c r="G19" s="8">
        <v>20454</v>
      </c>
    </row>
    <row r="20" spans="1:7" ht="15" customHeight="1" x14ac:dyDescent="0.25">
      <c r="A20" s="126">
        <v>1</v>
      </c>
      <c r="B20" s="144" t="s">
        <v>220</v>
      </c>
      <c r="C20" s="36">
        <v>20000</v>
      </c>
      <c r="D20" s="50">
        <v>20000</v>
      </c>
      <c r="E20" s="36"/>
      <c r="F20" s="36">
        <v>2000</v>
      </c>
      <c r="G20" s="36">
        <v>18000</v>
      </c>
    </row>
    <row r="21" spans="1:7" ht="15" customHeight="1" x14ac:dyDescent="0.25">
      <c r="A21" s="126">
        <v>2</v>
      </c>
      <c r="B21" s="144" t="s">
        <v>384</v>
      </c>
      <c r="C21" s="36">
        <v>20000</v>
      </c>
      <c r="D21" s="50">
        <v>20000</v>
      </c>
      <c r="E21" s="36">
        <v>15546</v>
      </c>
      <c r="F21" s="36">
        <v>2000</v>
      </c>
      <c r="G21" s="36">
        <v>2454</v>
      </c>
    </row>
    <row r="22" spans="1:7" ht="19.5" customHeight="1" x14ac:dyDescent="0.25">
      <c r="A22" s="126"/>
      <c r="B22" s="181" t="s">
        <v>383</v>
      </c>
      <c r="C22" s="24"/>
      <c r="D22" s="24"/>
      <c r="E22" s="24"/>
      <c r="F22" s="24"/>
      <c r="G22" s="24"/>
    </row>
  </sheetData>
  <autoFilter ref="A4:G22">
    <filterColumn colId="3" showButton="0"/>
    <filterColumn colId="4" showButton="0"/>
    <filterColumn colId="5" showButton="0"/>
  </autoFilter>
  <customSheetViews>
    <customSheetView guid="{5A8639DD-81CE-471B-B41B-E591F69E5BD7}" scale="70" showPageBreaks="1" printArea="1" showAutoFilter="1" view="pageBreakPreview">
      <selection activeCell="L21" sqref="L21"/>
      <rowBreaks count="1" manualBreakCount="1">
        <brk id="20" max="16" man="1"/>
      </rowBreaks>
      <pageMargins left="0.25" right="0.25" top="0.75" bottom="0.75" header="0.3" footer="0.3"/>
      <pageSetup paperSize="9" scale="53" orientation="landscape" r:id="rId1"/>
      <autoFilter ref="A7:Q45"/>
    </customSheetView>
    <customSheetView guid="{59F48B70-7D72-4FD9-9294-BEEB978AB486}" scale="70" showPageBreaks="1" printArea="1" showAutoFilter="1" view="pageBreakPreview" topLeftCell="A19">
      <selection activeCell="V41" sqref="V41"/>
      <rowBreaks count="1" manualBreakCount="1">
        <brk id="20" max="16" man="1"/>
      </rowBreaks>
      <pageMargins left="0.25" right="0.25" top="0.75" bottom="0.75" header="0.3" footer="0.3"/>
      <pageSetup paperSize="9" scale="53" orientation="landscape" r:id="rId2"/>
      <autoFilter ref="A7:Q45"/>
    </customSheetView>
    <customSheetView guid="{82611403-6D2C-45F3-9CCF-9E5266CF6DC1}" scale="70" showPageBreaks="1" printArea="1" showAutoFilter="1" hiddenColumns="1" view="pageBreakPreview" topLeftCell="A16">
      <selection activeCell="E42" sqref="E42"/>
      <rowBreaks count="1" manualBreakCount="1">
        <brk id="20" max="14" man="1"/>
      </rowBreaks>
      <pageMargins left="0.25" right="0.25" top="0.75" bottom="0.75" header="0.3" footer="0.3"/>
      <pageSetup paperSize="9" scale="53" orientation="landscape" r:id="rId3"/>
      <autoFilter ref="A7:Q45"/>
    </customSheetView>
    <customSheetView guid="{6D451728-D387-4C6B-8CF0-C1427C7905CC}" scale="70" showPageBreaks="1" printArea="1" showAutoFilter="1" hiddenColumns="1" view="pageBreakPreview" topLeftCell="A7">
      <selection activeCell="S57" sqref="S57"/>
      <rowBreaks count="1" manualBreakCount="1">
        <brk id="20" max="14" man="1"/>
      </rowBreaks>
      <pageMargins left="0.25" right="0.25" top="0.75" bottom="0.75" header="0.3" footer="0.3"/>
      <pageSetup paperSize="9" scale="53" orientation="landscape" r:id="rId4"/>
      <autoFilter ref="A7:Q45"/>
    </customSheetView>
  </customSheetViews>
  <mergeCells count="6">
    <mergeCell ref="A2:G2"/>
    <mergeCell ref="A6:B6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G33"/>
  <sheetViews>
    <sheetView view="pageBreakPreview" topLeftCell="A19" zoomScaleNormal="75" zoomScaleSheetLayoutView="100" workbookViewId="0">
      <selection activeCell="F16" sqref="F16"/>
    </sheetView>
  </sheetViews>
  <sheetFormatPr defaultColWidth="9.140625" defaultRowHeight="15" outlineLevelRow="1" x14ac:dyDescent="0.25"/>
  <cols>
    <col min="1" max="1" width="4.7109375" style="51" customWidth="1"/>
    <col min="2" max="2" width="63.85546875" style="9" customWidth="1"/>
    <col min="3" max="7" width="18.7109375" style="9" customWidth="1"/>
    <col min="8" max="16384" width="9.140625" style="9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479</v>
      </c>
    </row>
    <row r="2" spans="1:7" s="7" customFormat="1" ht="33" customHeight="1" x14ac:dyDescent="0.25">
      <c r="A2" s="259" t="s">
        <v>387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60" t="s">
        <v>2</v>
      </c>
      <c r="E5" s="159" t="s">
        <v>3</v>
      </c>
      <c r="F5" s="159" t="s">
        <v>4</v>
      </c>
      <c r="G5" s="159" t="s">
        <v>54</v>
      </c>
    </row>
    <row r="6" spans="1:7" s="51" customFormat="1" ht="26.25" customHeight="1" x14ac:dyDescent="0.25">
      <c r="A6" s="263" t="s">
        <v>19</v>
      </c>
      <c r="B6" s="263"/>
      <c r="C6" s="166">
        <f>C7+C13+C15+C18+C21+C24+C27+C30</f>
        <v>53430368.940000005</v>
      </c>
      <c r="D6" s="166">
        <f t="shared" ref="D6:G6" si="0">D7+D13+D15+D18+D21+D24+D27+D30</f>
        <v>53430368.940000005</v>
      </c>
      <c r="E6" s="166">
        <f t="shared" si="0"/>
        <v>40071466.860000007</v>
      </c>
      <c r="F6" s="166">
        <f t="shared" si="0"/>
        <v>5339036.9000000004</v>
      </c>
      <c r="G6" s="166">
        <f t="shared" si="0"/>
        <v>8019865.1800000016</v>
      </c>
    </row>
    <row r="7" spans="1:7" s="12" customFormat="1" ht="21.75" customHeight="1" x14ac:dyDescent="0.25">
      <c r="A7" s="65">
        <v>1</v>
      </c>
      <c r="B7" s="133" t="s">
        <v>221</v>
      </c>
      <c r="C7" s="175">
        <v>10525694.760000002</v>
      </c>
      <c r="D7" s="49">
        <v>10525694.76</v>
      </c>
      <c r="E7" s="175">
        <v>8023672.379999999</v>
      </c>
      <c r="F7" s="175">
        <v>1052569.48</v>
      </c>
      <c r="G7" s="175">
        <v>1449452.9</v>
      </c>
    </row>
    <row r="8" spans="1:7" s="14" customFormat="1" ht="15" customHeight="1" outlineLevel="1" x14ac:dyDescent="0.25">
      <c r="A8" s="62"/>
      <c r="B8" s="135" t="s">
        <v>29</v>
      </c>
      <c r="C8" s="176">
        <v>634058.38</v>
      </c>
      <c r="D8" s="50">
        <v>634058.38</v>
      </c>
      <c r="E8" s="26">
        <v>456522.03</v>
      </c>
      <c r="F8" s="26">
        <v>63405.84</v>
      </c>
      <c r="G8" s="26">
        <v>114130.51</v>
      </c>
    </row>
    <row r="9" spans="1:7" s="14" customFormat="1" ht="15" customHeight="1" outlineLevel="1" x14ac:dyDescent="0.25">
      <c r="A9" s="62"/>
      <c r="B9" s="135" t="s">
        <v>26</v>
      </c>
      <c r="C9" s="176">
        <v>2351437.6</v>
      </c>
      <c r="D9" s="50">
        <v>2351437.6</v>
      </c>
      <c r="E9" s="26">
        <v>1798861.3</v>
      </c>
      <c r="F9" s="26">
        <v>235143.75999999998</v>
      </c>
      <c r="G9" s="26">
        <v>317432.54000000004</v>
      </c>
    </row>
    <row r="10" spans="1:7" s="14" customFormat="1" ht="15" customHeight="1" outlineLevel="1" x14ac:dyDescent="0.25">
      <c r="A10" s="62"/>
      <c r="B10" s="135" t="s">
        <v>27</v>
      </c>
      <c r="C10" s="176">
        <v>231611.98</v>
      </c>
      <c r="D10" s="50">
        <v>231611.98</v>
      </c>
      <c r="E10" s="26">
        <v>177184.3</v>
      </c>
      <c r="F10" s="26">
        <v>23161.200000000001</v>
      </c>
      <c r="G10" s="26">
        <v>31266.480000000003</v>
      </c>
    </row>
    <row r="11" spans="1:7" s="31" customFormat="1" ht="15" customHeight="1" outlineLevel="1" x14ac:dyDescent="0.25">
      <c r="A11" s="205"/>
      <c r="B11" s="206" t="s">
        <v>28</v>
      </c>
      <c r="C11" s="176">
        <v>591087.74</v>
      </c>
      <c r="D11" s="36">
        <v>591087.74</v>
      </c>
      <c r="E11" s="176">
        <v>452185.01999999996</v>
      </c>
      <c r="F11" s="176">
        <v>59108.770000000004</v>
      </c>
      <c r="G11" s="176">
        <v>79793.95</v>
      </c>
    </row>
    <row r="12" spans="1:7" s="14" customFormat="1" ht="15" customHeight="1" outlineLevel="1" x14ac:dyDescent="0.25">
      <c r="A12" s="62"/>
      <c r="B12" s="135" t="s">
        <v>37</v>
      </c>
      <c r="C12" s="176">
        <v>6717499.0600000005</v>
      </c>
      <c r="D12" s="50">
        <v>6717499.0599999996</v>
      </c>
      <c r="E12" s="26">
        <v>5138919.7299999995</v>
      </c>
      <c r="F12" s="26">
        <v>671749.91</v>
      </c>
      <c r="G12" s="26">
        <v>906829.41999999993</v>
      </c>
    </row>
    <row r="13" spans="1:7" s="12" customFormat="1" ht="21.75" customHeight="1" outlineLevel="1" x14ac:dyDescent="0.25">
      <c r="A13" s="65">
        <v>2</v>
      </c>
      <c r="B13" s="139" t="s">
        <v>222</v>
      </c>
      <c r="C13" s="175">
        <v>9677021.5999999996</v>
      </c>
      <c r="D13" s="49">
        <v>9677021.5999999996</v>
      </c>
      <c r="E13" s="177">
        <v>6318852.1099999994</v>
      </c>
      <c r="F13" s="177">
        <v>967702.15999999992</v>
      </c>
      <c r="G13" s="177">
        <v>2390467.33</v>
      </c>
    </row>
    <row r="14" spans="1:7" s="14" customFormat="1" ht="15" customHeight="1" outlineLevel="1" x14ac:dyDescent="0.25">
      <c r="A14" s="62"/>
      <c r="B14" s="125" t="s">
        <v>37</v>
      </c>
      <c r="C14" s="176">
        <v>9677021.5999999996</v>
      </c>
      <c r="D14" s="50">
        <v>9677021.5999999996</v>
      </c>
      <c r="E14" s="26">
        <v>6318852.1099999994</v>
      </c>
      <c r="F14" s="26">
        <v>967702.15999999992</v>
      </c>
      <c r="G14" s="26">
        <v>2390467.33</v>
      </c>
    </row>
    <row r="15" spans="1:7" s="12" customFormat="1" ht="21.75" customHeight="1" outlineLevel="1" x14ac:dyDescent="0.25">
      <c r="A15" s="65">
        <v>3</v>
      </c>
      <c r="B15" s="131" t="s">
        <v>223</v>
      </c>
      <c r="C15" s="175">
        <v>28574851.010000002</v>
      </c>
      <c r="D15" s="49">
        <v>28574851.010000005</v>
      </c>
      <c r="E15" s="177">
        <v>22163304.240000002</v>
      </c>
      <c r="F15" s="177">
        <v>2857485.1</v>
      </c>
      <c r="G15" s="177">
        <v>3554061.67</v>
      </c>
    </row>
    <row r="16" spans="1:7" s="31" customFormat="1" ht="15" customHeight="1" outlineLevel="1" x14ac:dyDescent="0.25">
      <c r="A16" s="205"/>
      <c r="B16" s="135" t="s">
        <v>29</v>
      </c>
      <c r="C16" s="176">
        <v>2082568.01</v>
      </c>
      <c r="D16" s="36">
        <v>2082568.01</v>
      </c>
      <c r="E16" s="176">
        <v>812201.52</v>
      </c>
      <c r="F16" s="176">
        <v>208256.8</v>
      </c>
      <c r="G16" s="176">
        <v>1062109.69</v>
      </c>
    </row>
    <row r="17" spans="1:7" s="14" customFormat="1" ht="15" customHeight="1" outlineLevel="1" x14ac:dyDescent="0.25">
      <c r="A17" s="62"/>
      <c r="B17" s="135" t="s">
        <v>37</v>
      </c>
      <c r="C17" s="176">
        <v>26492283</v>
      </c>
      <c r="D17" s="50">
        <v>26492283.000000004</v>
      </c>
      <c r="E17" s="26">
        <v>21351102.720000003</v>
      </c>
      <c r="F17" s="26">
        <v>2649228.3000000003</v>
      </c>
      <c r="G17" s="26">
        <v>2491951.98</v>
      </c>
    </row>
    <row r="18" spans="1:7" s="12" customFormat="1" ht="21.75" customHeight="1" outlineLevel="1" x14ac:dyDescent="0.25">
      <c r="A18" s="65">
        <v>4</v>
      </c>
      <c r="B18" s="139" t="s">
        <v>224</v>
      </c>
      <c r="C18" s="175">
        <v>3603352.45</v>
      </c>
      <c r="D18" s="49">
        <v>3603352.45</v>
      </c>
      <c r="E18" s="177">
        <v>2746813.41</v>
      </c>
      <c r="F18" s="177">
        <v>360335.25</v>
      </c>
      <c r="G18" s="177">
        <v>496203.79</v>
      </c>
    </row>
    <row r="19" spans="1:7" s="14" customFormat="1" ht="15" customHeight="1" outlineLevel="1" x14ac:dyDescent="0.25">
      <c r="A19" s="62"/>
      <c r="B19" s="135" t="s">
        <v>27</v>
      </c>
      <c r="C19" s="176">
        <v>1008760.2</v>
      </c>
      <c r="D19" s="50">
        <v>1008760.2</v>
      </c>
      <c r="E19" s="26">
        <v>768971.7</v>
      </c>
      <c r="F19" s="26">
        <v>100876.02</v>
      </c>
      <c r="G19" s="26">
        <v>138912.47999999998</v>
      </c>
    </row>
    <row r="20" spans="1:7" s="14" customFormat="1" ht="15" customHeight="1" outlineLevel="1" x14ac:dyDescent="0.25">
      <c r="A20" s="62"/>
      <c r="B20" s="135" t="s">
        <v>28</v>
      </c>
      <c r="C20" s="176">
        <v>2594592.25</v>
      </c>
      <c r="D20" s="50">
        <v>2594592.25</v>
      </c>
      <c r="E20" s="26">
        <v>1977841.71</v>
      </c>
      <c r="F20" s="26">
        <v>259459.22999999998</v>
      </c>
      <c r="G20" s="26">
        <v>357291.31</v>
      </c>
    </row>
    <row r="21" spans="1:7" s="14" customFormat="1" ht="21.75" customHeight="1" outlineLevel="1" x14ac:dyDescent="0.25">
      <c r="A21" s="65">
        <v>5</v>
      </c>
      <c r="B21" s="139" t="s">
        <v>61</v>
      </c>
      <c r="C21" s="175">
        <v>299740.40000000002</v>
      </c>
      <c r="D21" s="49">
        <v>299740.40000000002</v>
      </c>
      <c r="E21" s="177">
        <v>234532.17</v>
      </c>
      <c r="F21" s="177">
        <v>27974.040000000005</v>
      </c>
      <c r="G21" s="177">
        <v>37234.19</v>
      </c>
    </row>
    <row r="22" spans="1:7" s="14" customFormat="1" ht="15" customHeight="1" outlineLevel="1" x14ac:dyDescent="0.25">
      <c r="A22" s="62"/>
      <c r="B22" s="135" t="s">
        <v>37</v>
      </c>
      <c r="C22" s="176">
        <v>279740.40000000002</v>
      </c>
      <c r="D22" s="50">
        <v>279740.40000000002</v>
      </c>
      <c r="E22" s="26">
        <v>234532.17</v>
      </c>
      <c r="F22" s="26">
        <v>27974.040000000005</v>
      </c>
      <c r="G22" s="26">
        <v>17234.189999999999</v>
      </c>
    </row>
    <row r="23" spans="1:7" s="14" customFormat="1" ht="15" customHeight="1" outlineLevel="1" x14ac:dyDescent="0.25">
      <c r="A23" s="62"/>
      <c r="B23" s="135" t="s">
        <v>86</v>
      </c>
      <c r="C23" s="176">
        <v>20000</v>
      </c>
      <c r="D23" s="50">
        <v>20000</v>
      </c>
      <c r="E23" s="26"/>
      <c r="F23" s="26"/>
      <c r="G23" s="26">
        <v>20000</v>
      </c>
    </row>
    <row r="24" spans="1:7" s="14" customFormat="1" ht="21.75" customHeight="1" outlineLevel="1" x14ac:dyDescent="0.25">
      <c r="A24" s="65">
        <v>6</v>
      </c>
      <c r="B24" s="139" t="s">
        <v>62</v>
      </c>
      <c r="C24" s="175">
        <v>299740.40000000002</v>
      </c>
      <c r="D24" s="49">
        <v>299740.40000000002</v>
      </c>
      <c r="E24" s="177">
        <v>234532.17</v>
      </c>
      <c r="F24" s="177">
        <v>27974.040000000005</v>
      </c>
      <c r="G24" s="177">
        <v>37234.19</v>
      </c>
    </row>
    <row r="25" spans="1:7" s="14" customFormat="1" ht="15" customHeight="1" outlineLevel="1" x14ac:dyDescent="0.25">
      <c r="A25" s="62"/>
      <c r="B25" s="135" t="s">
        <v>37</v>
      </c>
      <c r="C25" s="176">
        <v>279740.40000000002</v>
      </c>
      <c r="D25" s="50">
        <v>279740.40000000002</v>
      </c>
      <c r="E25" s="26">
        <v>234532.17</v>
      </c>
      <c r="F25" s="26">
        <v>27974.040000000005</v>
      </c>
      <c r="G25" s="26">
        <v>17234.189999999999</v>
      </c>
    </row>
    <row r="26" spans="1:7" s="14" customFormat="1" ht="15" customHeight="1" outlineLevel="1" x14ac:dyDescent="0.25">
      <c r="A26" s="62"/>
      <c r="B26" s="135" t="s">
        <v>86</v>
      </c>
      <c r="C26" s="176">
        <v>20000</v>
      </c>
      <c r="D26" s="50">
        <v>20000</v>
      </c>
      <c r="E26" s="26"/>
      <c r="F26" s="26"/>
      <c r="G26" s="26">
        <v>20000</v>
      </c>
    </row>
    <row r="27" spans="1:7" s="14" customFormat="1" ht="21.75" customHeight="1" x14ac:dyDescent="0.25">
      <c r="A27" s="65">
        <v>7</v>
      </c>
      <c r="B27" s="136" t="s">
        <v>132</v>
      </c>
      <c r="C27" s="177">
        <v>409968.32</v>
      </c>
      <c r="D27" s="49">
        <v>409968.32</v>
      </c>
      <c r="E27" s="49">
        <v>318668.38</v>
      </c>
      <c r="F27" s="49">
        <v>40996.83</v>
      </c>
      <c r="G27" s="49">
        <v>50303.11</v>
      </c>
    </row>
    <row r="28" spans="1:7" s="14" customFormat="1" ht="15" customHeight="1" x14ac:dyDescent="0.25">
      <c r="A28" s="62">
        <v>1</v>
      </c>
      <c r="B28" s="214" t="s">
        <v>385</v>
      </c>
      <c r="C28" s="26">
        <v>206242.63</v>
      </c>
      <c r="D28" s="50">
        <v>206242.63</v>
      </c>
      <c r="E28" s="50">
        <v>160312.4</v>
      </c>
      <c r="F28" s="50">
        <v>20624.259999999998</v>
      </c>
      <c r="G28" s="50">
        <v>25305.97</v>
      </c>
    </row>
    <row r="29" spans="1:7" s="14" customFormat="1" ht="15" customHeight="1" x14ac:dyDescent="0.25">
      <c r="A29" s="62">
        <v>2</v>
      </c>
      <c r="B29" s="214" t="s">
        <v>386</v>
      </c>
      <c r="C29" s="26">
        <v>203725.69</v>
      </c>
      <c r="D29" s="50">
        <v>203725.69</v>
      </c>
      <c r="E29" s="50">
        <v>158355.98000000001</v>
      </c>
      <c r="F29" s="50">
        <v>20372.57</v>
      </c>
      <c r="G29" s="50">
        <v>24997.14</v>
      </c>
    </row>
    <row r="30" spans="1:7" s="14" customFormat="1" ht="21.75" customHeight="1" x14ac:dyDescent="0.25">
      <c r="A30" s="137">
        <v>8</v>
      </c>
      <c r="B30" s="138" t="s">
        <v>146</v>
      </c>
      <c r="C30" s="49">
        <v>40000</v>
      </c>
      <c r="D30" s="49">
        <v>40000</v>
      </c>
      <c r="E30" s="49">
        <v>31092</v>
      </c>
      <c r="F30" s="49">
        <v>4000</v>
      </c>
      <c r="G30" s="49">
        <v>4908</v>
      </c>
    </row>
    <row r="31" spans="1:7" s="14" customFormat="1" ht="15" customHeight="1" x14ac:dyDescent="0.25">
      <c r="A31" s="203">
        <v>1</v>
      </c>
      <c r="B31" s="204" t="s">
        <v>385</v>
      </c>
      <c r="C31" s="50">
        <v>20000</v>
      </c>
      <c r="D31" s="50">
        <v>20000</v>
      </c>
      <c r="E31" s="50">
        <v>15546</v>
      </c>
      <c r="F31" s="50">
        <v>2000</v>
      </c>
      <c r="G31" s="50">
        <v>2454</v>
      </c>
    </row>
    <row r="32" spans="1:7" s="14" customFormat="1" ht="15" customHeight="1" x14ac:dyDescent="0.25">
      <c r="A32" s="203">
        <v>2</v>
      </c>
      <c r="B32" s="204" t="s">
        <v>386</v>
      </c>
      <c r="C32" s="50">
        <v>20000</v>
      </c>
      <c r="D32" s="50">
        <v>20000</v>
      </c>
      <c r="E32" s="50">
        <v>15546</v>
      </c>
      <c r="F32" s="50">
        <v>2000</v>
      </c>
      <c r="G32" s="50">
        <v>2454</v>
      </c>
    </row>
    <row r="33" spans="1:7" ht="17.25" customHeight="1" x14ac:dyDescent="0.25">
      <c r="A33" s="170"/>
      <c r="B33" s="164" t="s">
        <v>388</v>
      </c>
      <c r="C33" s="24"/>
      <c r="D33" s="24"/>
      <c r="E33" s="24"/>
      <c r="F33" s="24"/>
      <c r="G33" s="24"/>
    </row>
  </sheetData>
  <autoFilter ref="A4:G30">
    <filterColumn colId="3" showButton="0"/>
    <filterColumn colId="4" showButton="0"/>
    <filterColumn colId="5" showButton="0"/>
  </autoFilter>
  <customSheetViews>
    <customSheetView guid="{5A8639DD-81CE-471B-B41B-E591F69E5BD7}" scale="70" showPageBreaks="1" fitToPage="1" printArea="1" showAutoFilter="1" view="pageBreakPreview" topLeftCell="A10">
      <selection activeCell="M39" sqref="M39"/>
      <pageMargins left="0.25" right="0.25" top="0.75" bottom="0.75" header="0.3" footer="0.3"/>
      <pageSetup paperSize="9" scale="40" fitToWidth="0" orientation="landscape" r:id="rId1"/>
      <autoFilter ref="A7:R47"/>
    </customSheetView>
    <customSheetView guid="{59F48B70-7D72-4FD9-9294-BEEB978AB486}" scale="70" showPageBreaks="1" fitToPage="1" printArea="1" showAutoFilter="1" view="pageBreakPreview" topLeftCell="A10">
      <selection activeCell="M39" sqref="M39"/>
      <pageMargins left="0.25" right="0.25" top="0.75" bottom="0.75" header="0.3" footer="0.3"/>
      <pageSetup paperSize="9" scale="40" fitToWidth="0" orientation="landscape" r:id="rId2"/>
      <autoFilter ref="A7:R47"/>
    </customSheetView>
    <customSheetView guid="{82611403-6D2C-45F3-9CCF-9E5266CF6DC1}" scale="70" showPageBreaks="1" fitToPage="1" printArea="1" showAutoFilter="1" hiddenColumns="1" view="pageBreakPreview" topLeftCell="A31">
      <selection activeCell="G44" sqref="G44:J44"/>
      <pageMargins left="0.25" right="0.25" top="0.75" bottom="0.75" header="0.3" footer="0.3"/>
      <pageSetup paperSize="9" scale="50" fitToWidth="0" orientation="landscape" r:id="rId3"/>
      <autoFilter ref="A7:R47"/>
    </customSheetView>
    <customSheetView guid="{6D451728-D387-4C6B-8CF0-C1427C7905CC}" scale="70" showPageBreaks="1" fitToPage="1" printArea="1" showAutoFilter="1" hiddenColumns="1" view="pageBreakPreview" topLeftCell="A28">
      <selection activeCell="G44" sqref="G44:J44"/>
      <pageMargins left="0.25" right="0.25" top="0.75" bottom="0.75" header="0.3" footer="0.3"/>
      <pageSetup paperSize="9" scale="50" fitToWidth="0" orientation="landscape" r:id="rId4"/>
      <autoFilter ref="A7:R47"/>
    </customSheetView>
  </customSheetViews>
  <mergeCells count="6">
    <mergeCell ref="A2:G2"/>
    <mergeCell ref="A6:B6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G77"/>
  <sheetViews>
    <sheetView view="pageBreakPreview" topLeftCell="A61" zoomScaleNormal="85" zoomScaleSheetLayoutView="100" workbookViewId="0">
      <selection activeCell="B82" sqref="B82"/>
    </sheetView>
  </sheetViews>
  <sheetFormatPr defaultColWidth="9.140625" defaultRowHeight="15" outlineLevelRow="1" x14ac:dyDescent="0.25"/>
  <cols>
    <col min="1" max="1" width="4.7109375" style="37" customWidth="1"/>
    <col min="2" max="2" width="63.85546875" style="17" customWidth="1"/>
    <col min="3" max="7" width="18.7109375" style="9" customWidth="1"/>
    <col min="8" max="16384" width="9.140625" style="17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480</v>
      </c>
    </row>
    <row r="2" spans="1:7" s="7" customFormat="1" ht="33" customHeight="1" x14ac:dyDescent="0.25">
      <c r="A2" s="259" t="s">
        <v>389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20" customFormat="1" ht="26.25" customHeight="1" x14ac:dyDescent="0.25">
      <c r="A6" s="167"/>
      <c r="B6" s="183" t="s">
        <v>20</v>
      </c>
      <c r="C6" s="166">
        <f>C7+C11+C15+C17+C20+C24+C28+C30+C33+C37+C42+C47+C49+C63</f>
        <v>79909510.331666663</v>
      </c>
      <c r="D6" s="166">
        <f t="shared" ref="D6:G6" si="0">D7+D11+D15+D17+D20+D24+D28+D30+D33+D37+D42+D47+D49+D63</f>
        <v>79909510.329999998</v>
      </c>
      <c r="E6" s="166">
        <f t="shared" si="0"/>
        <v>56498383.829999998</v>
      </c>
      <c r="F6" s="166">
        <f t="shared" si="0"/>
        <v>7990951.0300000003</v>
      </c>
      <c r="G6" s="166">
        <f t="shared" si="0"/>
        <v>15420175.470000001</v>
      </c>
    </row>
    <row r="7" spans="1:7" s="19" customFormat="1" ht="21.75" customHeight="1" x14ac:dyDescent="0.2">
      <c r="A7" s="181">
        <v>1</v>
      </c>
      <c r="B7" s="155" t="s">
        <v>225</v>
      </c>
      <c r="C7" s="49">
        <v>10893337.310000001</v>
      </c>
      <c r="D7" s="150">
        <v>10893337.310000002</v>
      </c>
      <c r="E7" s="49">
        <v>8408104.7000000011</v>
      </c>
      <c r="F7" s="49">
        <v>1089333.73</v>
      </c>
      <c r="G7" s="49">
        <v>1395898.88</v>
      </c>
    </row>
    <row r="8" spans="1:7" outlineLevel="1" x14ac:dyDescent="0.25">
      <c r="A8" s="126"/>
      <c r="B8" s="36" t="s">
        <v>26</v>
      </c>
      <c r="C8" s="36">
        <v>7366089.3100000005</v>
      </c>
      <c r="D8" s="25">
        <v>7366089.3100000005</v>
      </c>
      <c r="E8" s="36">
        <v>5685571.6900000004</v>
      </c>
      <c r="F8" s="36">
        <v>736608.93</v>
      </c>
      <c r="G8" s="36">
        <v>943908.69</v>
      </c>
    </row>
    <row r="9" spans="1:7" s="19" customFormat="1" ht="15" customHeight="1" x14ac:dyDescent="0.2">
      <c r="A9" s="181"/>
      <c r="B9" s="125" t="s">
        <v>27</v>
      </c>
      <c r="C9" s="36">
        <v>1108119.6800000002</v>
      </c>
      <c r="D9" s="36">
        <v>1108119.68</v>
      </c>
      <c r="E9" s="36">
        <v>855310.54</v>
      </c>
      <c r="F9" s="36">
        <v>110811.97</v>
      </c>
      <c r="G9" s="36">
        <v>141997.16999999998</v>
      </c>
    </row>
    <row r="10" spans="1:7" outlineLevel="1" x14ac:dyDescent="0.25">
      <c r="A10" s="181"/>
      <c r="B10" s="125" t="s">
        <v>28</v>
      </c>
      <c r="C10" s="36">
        <v>2419128.3200000003</v>
      </c>
      <c r="D10" s="36">
        <v>2419128.3200000003</v>
      </c>
      <c r="E10" s="36">
        <v>1867222.4700000002</v>
      </c>
      <c r="F10" s="36">
        <v>241912.83000000002</v>
      </c>
      <c r="G10" s="36">
        <v>309993.01999999996</v>
      </c>
    </row>
    <row r="11" spans="1:7" s="19" customFormat="1" ht="21.75" customHeight="1" x14ac:dyDescent="0.2">
      <c r="A11" s="65">
        <v>2</v>
      </c>
      <c r="B11" s="131" t="s">
        <v>226</v>
      </c>
      <c r="C11" s="175">
        <v>11571874.689999999</v>
      </c>
      <c r="D11" s="49">
        <v>11571874.689999999</v>
      </c>
      <c r="E11" s="177">
        <v>8850169.7599999998</v>
      </c>
      <c r="F11" s="177">
        <v>1157187.46</v>
      </c>
      <c r="G11" s="177">
        <v>1564517.47</v>
      </c>
    </row>
    <row r="12" spans="1:7" ht="15.75" outlineLevel="1" x14ac:dyDescent="0.25">
      <c r="A12" s="62"/>
      <c r="B12" s="125" t="s">
        <v>26</v>
      </c>
      <c r="C12" s="176">
        <v>7372904</v>
      </c>
      <c r="D12" s="50">
        <v>7372904</v>
      </c>
      <c r="E12" s="26">
        <v>5638796.9699999997</v>
      </c>
      <c r="F12" s="26">
        <v>737290.4</v>
      </c>
      <c r="G12" s="26">
        <v>996816.63</v>
      </c>
    </row>
    <row r="13" spans="1:7" s="200" customFormat="1" ht="15" customHeight="1" x14ac:dyDescent="0.25">
      <c r="A13" s="125"/>
      <c r="B13" s="125" t="s">
        <v>27</v>
      </c>
      <c r="C13" s="36">
        <v>1213622.1099999999</v>
      </c>
      <c r="D13" s="151">
        <v>1213622.1099999999</v>
      </c>
      <c r="E13" s="36">
        <v>928178.19</v>
      </c>
      <c r="F13" s="36">
        <v>121362.20999999999</v>
      </c>
      <c r="G13" s="36">
        <v>164081.71000000002</v>
      </c>
    </row>
    <row r="14" spans="1:7" outlineLevel="1" x14ac:dyDescent="0.25">
      <c r="A14" s="181"/>
      <c r="B14" s="125" t="s">
        <v>28</v>
      </c>
      <c r="C14" s="36">
        <v>2985348.58</v>
      </c>
      <c r="D14" s="36">
        <v>2985348.58</v>
      </c>
      <c r="E14" s="36">
        <v>2283194.6</v>
      </c>
      <c r="F14" s="36">
        <v>298534.84999999998</v>
      </c>
      <c r="G14" s="36">
        <v>403619.12999999995</v>
      </c>
    </row>
    <row r="15" spans="1:7" s="19" customFormat="1" ht="21.75" customHeight="1" x14ac:dyDescent="0.2">
      <c r="A15" s="65">
        <v>3</v>
      </c>
      <c r="B15" s="131" t="s">
        <v>227</v>
      </c>
      <c r="C15" s="175">
        <v>469796.9</v>
      </c>
      <c r="D15" s="49">
        <v>469796.9</v>
      </c>
      <c r="E15" s="177">
        <v>358123.29000000004</v>
      </c>
      <c r="F15" s="177">
        <v>46979.689999999995</v>
      </c>
      <c r="G15" s="177">
        <v>64693.919999999998</v>
      </c>
    </row>
    <row r="16" spans="1:7" ht="15.75" outlineLevel="1" x14ac:dyDescent="0.25">
      <c r="A16" s="62"/>
      <c r="B16" s="125" t="s">
        <v>29</v>
      </c>
      <c r="C16" s="176">
        <v>469796.9</v>
      </c>
      <c r="D16" s="50">
        <v>469796.9</v>
      </c>
      <c r="E16" s="26">
        <v>358123.29000000004</v>
      </c>
      <c r="F16" s="26">
        <v>46979.689999999995</v>
      </c>
      <c r="G16" s="26">
        <v>64693.919999999998</v>
      </c>
    </row>
    <row r="17" spans="1:7" s="19" customFormat="1" ht="21.75" customHeight="1" x14ac:dyDescent="0.2">
      <c r="A17" s="181">
        <v>4</v>
      </c>
      <c r="B17" s="155" t="s">
        <v>228</v>
      </c>
      <c r="C17" s="49">
        <v>11847056.620000001</v>
      </c>
      <c r="D17" s="150">
        <v>11847056.620000001</v>
      </c>
      <c r="E17" s="49">
        <v>6997041.0800000001</v>
      </c>
      <c r="F17" s="49">
        <v>1184705.6599999999</v>
      </c>
      <c r="G17" s="49">
        <v>3665309.88</v>
      </c>
    </row>
    <row r="18" spans="1:7" outlineLevel="1" x14ac:dyDescent="0.25">
      <c r="A18" s="181"/>
      <c r="B18" s="125" t="s">
        <v>29</v>
      </c>
      <c r="C18" s="36">
        <v>505422.22</v>
      </c>
      <c r="D18" s="36">
        <v>505422.22</v>
      </c>
      <c r="E18" s="36">
        <v>192060.44</v>
      </c>
      <c r="F18" s="36">
        <v>50542.22</v>
      </c>
      <c r="G18" s="36">
        <v>262819.56</v>
      </c>
    </row>
    <row r="19" spans="1:7" s="200" customFormat="1" ht="15" customHeight="1" outlineLevel="1" x14ac:dyDescent="0.25">
      <c r="A19" s="125"/>
      <c r="B19" s="120" t="s">
        <v>36</v>
      </c>
      <c r="C19" s="36">
        <v>11341634.4</v>
      </c>
      <c r="D19" s="151">
        <v>11341634.4</v>
      </c>
      <c r="E19" s="36">
        <v>6804980.6399999997</v>
      </c>
      <c r="F19" s="36">
        <v>1134163.44</v>
      </c>
      <c r="G19" s="36">
        <v>3402490.32</v>
      </c>
    </row>
    <row r="20" spans="1:7" s="19" customFormat="1" ht="21.75" customHeight="1" outlineLevel="1" x14ac:dyDescent="0.2">
      <c r="A20" s="184">
        <v>5</v>
      </c>
      <c r="B20" s="131" t="s">
        <v>229</v>
      </c>
      <c r="C20" s="8">
        <v>11665148.290000001</v>
      </c>
      <c r="D20" s="8">
        <v>11665148.289999999</v>
      </c>
      <c r="E20" s="8">
        <v>6999088.9799999986</v>
      </c>
      <c r="F20" s="8">
        <v>1166514.8400000001</v>
      </c>
      <c r="G20" s="8">
        <v>3499544.4699999997</v>
      </c>
    </row>
    <row r="21" spans="1:7" outlineLevel="1" x14ac:dyDescent="0.25">
      <c r="A21" s="181"/>
      <c r="B21" s="125" t="s">
        <v>26</v>
      </c>
      <c r="C21" s="36">
        <v>8559529.8300000001</v>
      </c>
      <c r="D21" s="36">
        <v>8559529.8300000001</v>
      </c>
      <c r="E21" s="36">
        <v>5135717.8999999994</v>
      </c>
      <c r="F21" s="36">
        <v>855952.99</v>
      </c>
      <c r="G21" s="36">
        <v>2567858.94</v>
      </c>
    </row>
    <row r="22" spans="1:7" s="200" customFormat="1" ht="15" customHeight="1" outlineLevel="1" x14ac:dyDescent="0.25">
      <c r="A22" s="125"/>
      <c r="B22" s="125" t="s">
        <v>27</v>
      </c>
      <c r="C22" s="36">
        <v>1117684.81</v>
      </c>
      <c r="D22" s="151">
        <v>1117684.81</v>
      </c>
      <c r="E22" s="36">
        <v>670610.89</v>
      </c>
      <c r="F22" s="36">
        <v>111768.48000000001</v>
      </c>
      <c r="G22" s="36">
        <v>335305.44</v>
      </c>
    </row>
    <row r="23" spans="1:7" s="19" customFormat="1" ht="15" customHeight="1" x14ac:dyDescent="0.2">
      <c r="A23" s="181"/>
      <c r="B23" s="125" t="s">
        <v>28</v>
      </c>
      <c r="C23" s="36">
        <v>1987933.65</v>
      </c>
      <c r="D23" s="36">
        <v>1987933.65</v>
      </c>
      <c r="E23" s="36">
        <v>1192760.19</v>
      </c>
      <c r="F23" s="36">
        <v>198793.37000000002</v>
      </c>
      <c r="G23" s="36">
        <v>596380.09</v>
      </c>
    </row>
    <row r="24" spans="1:7" s="19" customFormat="1" ht="21.75" customHeight="1" outlineLevel="1" x14ac:dyDescent="0.2">
      <c r="A24" s="184">
        <v>6</v>
      </c>
      <c r="B24" s="131" t="s">
        <v>230</v>
      </c>
      <c r="C24" s="8">
        <v>1903987.9500000002</v>
      </c>
      <c r="D24" s="8">
        <v>1903987.95</v>
      </c>
      <c r="E24" s="8">
        <v>1469607.48</v>
      </c>
      <c r="F24" s="8">
        <v>190398.8</v>
      </c>
      <c r="G24" s="8">
        <v>243981.67</v>
      </c>
    </row>
    <row r="25" spans="1:7" s="19" customFormat="1" ht="15" customHeight="1" x14ac:dyDescent="0.2">
      <c r="A25" s="181"/>
      <c r="B25" s="125" t="s">
        <v>29</v>
      </c>
      <c r="C25" s="36">
        <v>459531.16</v>
      </c>
      <c r="D25" s="36">
        <v>459531.16000000003</v>
      </c>
      <c r="E25" s="36">
        <v>174621.84</v>
      </c>
      <c r="F25" s="36">
        <v>45953.120000000003</v>
      </c>
      <c r="G25" s="36">
        <v>238956.2</v>
      </c>
    </row>
    <row r="26" spans="1:7" s="200" customFormat="1" ht="15" customHeight="1" outlineLevel="1" x14ac:dyDescent="0.25">
      <c r="A26" s="125"/>
      <c r="B26" s="125" t="s">
        <v>27</v>
      </c>
      <c r="C26" s="36">
        <v>569355.91</v>
      </c>
      <c r="D26" s="36">
        <v>569355.90999999992</v>
      </c>
      <c r="E26" s="36">
        <v>510439.44999999995</v>
      </c>
      <c r="F26" s="36">
        <v>56935.59</v>
      </c>
      <c r="G26" s="36">
        <v>1980.87</v>
      </c>
    </row>
    <row r="27" spans="1:7" s="200" customFormat="1" ht="15" customHeight="1" outlineLevel="1" x14ac:dyDescent="0.25">
      <c r="A27" s="125"/>
      <c r="B27" s="125" t="s">
        <v>28</v>
      </c>
      <c r="C27" s="36">
        <v>875100.88</v>
      </c>
      <c r="D27" s="36">
        <v>875100.87999999989</v>
      </c>
      <c r="E27" s="36">
        <v>784546.19</v>
      </c>
      <c r="F27" s="36">
        <v>87510.090000000011</v>
      </c>
      <c r="G27" s="36">
        <v>3044.6</v>
      </c>
    </row>
    <row r="28" spans="1:7" s="19" customFormat="1" ht="21.75" customHeight="1" outlineLevel="1" x14ac:dyDescent="0.2">
      <c r="A28" s="184">
        <v>7</v>
      </c>
      <c r="B28" s="117" t="s">
        <v>231</v>
      </c>
      <c r="C28" s="49">
        <v>738037.73</v>
      </c>
      <c r="D28" s="8">
        <v>738037.73</v>
      </c>
      <c r="E28" s="49">
        <v>287834.71999999997</v>
      </c>
      <c r="F28" s="49">
        <v>73803.77</v>
      </c>
      <c r="G28" s="49">
        <v>376399.24</v>
      </c>
    </row>
    <row r="29" spans="1:7" s="200" customFormat="1" ht="15" customHeight="1" outlineLevel="1" x14ac:dyDescent="0.25">
      <c r="A29" s="125"/>
      <c r="B29" s="125" t="s">
        <v>29</v>
      </c>
      <c r="C29" s="36">
        <v>738037.73</v>
      </c>
      <c r="D29" s="36">
        <v>738037.73</v>
      </c>
      <c r="E29" s="36">
        <v>287834.71999999997</v>
      </c>
      <c r="F29" s="36">
        <v>73803.77</v>
      </c>
      <c r="G29" s="36">
        <v>376399.24</v>
      </c>
    </row>
    <row r="30" spans="1:7" s="19" customFormat="1" ht="21.75" customHeight="1" outlineLevel="1" x14ac:dyDescent="0.2">
      <c r="A30" s="184">
        <v>8</v>
      </c>
      <c r="B30" s="117" t="s">
        <v>232</v>
      </c>
      <c r="C30" s="49">
        <v>2322273.31</v>
      </c>
      <c r="D30" s="8">
        <v>2322273.31</v>
      </c>
      <c r="E30" s="49">
        <v>1770254.66</v>
      </c>
      <c r="F30" s="49">
        <v>232227.33000000002</v>
      </c>
      <c r="G30" s="49">
        <v>319791.32</v>
      </c>
    </row>
    <row r="31" spans="1:7" s="200" customFormat="1" ht="15" customHeight="1" outlineLevel="1" x14ac:dyDescent="0.25">
      <c r="A31" s="125"/>
      <c r="B31" s="125" t="s">
        <v>29</v>
      </c>
      <c r="C31" s="36">
        <v>336081.31</v>
      </c>
      <c r="D31" s="36">
        <v>336081.31000000006</v>
      </c>
      <c r="E31" s="36">
        <v>201648.78000000003</v>
      </c>
      <c r="F31" s="36">
        <v>33608.129999999997</v>
      </c>
      <c r="G31" s="36">
        <v>100824.4</v>
      </c>
    </row>
    <row r="32" spans="1:7" s="200" customFormat="1" ht="15" customHeight="1" outlineLevel="1" x14ac:dyDescent="0.25">
      <c r="A32" s="125"/>
      <c r="B32" s="125" t="s">
        <v>26</v>
      </c>
      <c r="C32" s="36">
        <v>1986192</v>
      </c>
      <c r="D32" s="36">
        <v>1986191.9999999998</v>
      </c>
      <c r="E32" s="36">
        <v>1568605.88</v>
      </c>
      <c r="F32" s="36">
        <v>198619.2</v>
      </c>
      <c r="G32" s="36">
        <v>218966.92</v>
      </c>
    </row>
    <row r="33" spans="1:7" ht="21.75" customHeight="1" outlineLevel="1" x14ac:dyDescent="0.25">
      <c r="A33" s="184">
        <v>9</v>
      </c>
      <c r="B33" s="117" t="s">
        <v>233</v>
      </c>
      <c r="C33" s="49">
        <v>2478464.8299999996</v>
      </c>
      <c r="D33" s="8">
        <v>2478464.83</v>
      </c>
      <c r="E33" s="49">
        <v>1895651.45</v>
      </c>
      <c r="F33" s="49">
        <v>247846.48</v>
      </c>
      <c r="G33" s="49">
        <v>334966.90000000002</v>
      </c>
    </row>
    <row r="34" spans="1:7" s="200" customFormat="1" ht="15" customHeight="1" outlineLevel="1" x14ac:dyDescent="0.25">
      <c r="A34" s="125"/>
      <c r="B34" s="125" t="s">
        <v>29</v>
      </c>
      <c r="C34" s="36">
        <v>299004.52999999997</v>
      </c>
      <c r="D34" s="36">
        <v>299004.53000000003</v>
      </c>
      <c r="E34" s="36">
        <v>179402.72</v>
      </c>
      <c r="F34" s="36">
        <v>29900.45</v>
      </c>
      <c r="G34" s="36">
        <v>89701.36</v>
      </c>
    </row>
    <row r="35" spans="1:7" s="200" customFormat="1" ht="15" customHeight="1" outlineLevel="1" x14ac:dyDescent="0.25">
      <c r="A35" s="125"/>
      <c r="B35" s="125" t="s">
        <v>26</v>
      </c>
      <c r="C35" s="36">
        <v>1970898.5</v>
      </c>
      <c r="D35" s="36">
        <v>1970898.5</v>
      </c>
      <c r="E35" s="36">
        <v>1546286.69</v>
      </c>
      <c r="F35" s="36">
        <v>197089.85</v>
      </c>
      <c r="G35" s="36">
        <v>227521.96</v>
      </c>
    </row>
    <row r="36" spans="1:7" s="200" customFormat="1" ht="15" customHeight="1" outlineLevel="1" x14ac:dyDescent="0.25">
      <c r="A36" s="125"/>
      <c r="B36" s="125" t="s">
        <v>27</v>
      </c>
      <c r="C36" s="36">
        <v>208561.8</v>
      </c>
      <c r="D36" s="36">
        <v>208561.8</v>
      </c>
      <c r="E36" s="36">
        <v>169962.04</v>
      </c>
      <c r="F36" s="36">
        <v>20856.18</v>
      </c>
      <c r="G36" s="36">
        <v>17743.580000000002</v>
      </c>
    </row>
    <row r="37" spans="1:7" ht="21.75" customHeight="1" outlineLevel="1" x14ac:dyDescent="0.25">
      <c r="A37" s="184">
        <v>10</v>
      </c>
      <c r="B37" s="117" t="s">
        <v>234</v>
      </c>
      <c r="C37" s="49">
        <v>3594934.79</v>
      </c>
      <c r="D37" s="8">
        <v>3594934.79</v>
      </c>
      <c r="E37" s="49">
        <v>2749582.42</v>
      </c>
      <c r="F37" s="49">
        <v>359493.49</v>
      </c>
      <c r="G37" s="49">
        <v>485858.88</v>
      </c>
    </row>
    <row r="38" spans="1:7" s="200" customFormat="1" ht="15" customHeight="1" outlineLevel="1" x14ac:dyDescent="0.25">
      <c r="A38" s="125"/>
      <c r="B38" s="125" t="s">
        <v>29</v>
      </c>
      <c r="C38" s="36">
        <v>561389.97</v>
      </c>
      <c r="D38" s="36">
        <v>561389.97000000009</v>
      </c>
      <c r="E38" s="36">
        <v>336833.98000000004</v>
      </c>
      <c r="F38" s="36">
        <v>56139</v>
      </c>
      <c r="G38" s="36">
        <v>168416.99000000002</v>
      </c>
    </row>
    <row r="39" spans="1:7" s="200" customFormat="1" ht="15" customHeight="1" outlineLevel="1" x14ac:dyDescent="0.25">
      <c r="A39" s="125"/>
      <c r="B39" s="125" t="s">
        <v>26</v>
      </c>
      <c r="C39" s="36">
        <v>1915490.1400000001</v>
      </c>
      <c r="D39" s="36">
        <v>1915490.14</v>
      </c>
      <c r="E39" s="36">
        <v>1517696.5899999999</v>
      </c>
      <c r="F39" s="36">
        <v>191549.02000000002</v>
      </c>
      <c r="G39" s="36">
        <v>206244.53</v>
      </c>
    </row>
    <row r="40" spans="1:7" s="200" customFormat="1" ht="15" customHeight="1" outlineLevel="1" x14ac:dyDescent="0.25">
      <c r="A40" s="125"/>
      <c r="B40" s="125" t="s">
        <v>27</v>
      </c>
      <c r="C40" s="36">
        <v>458225</v>
      </c>
      <c r="D40" s="36">
        <v>458225.00000000006</v>
      </c>
      <c r="E40" s="36">
        <v>366829.23000000004</v>
      </c>
      <c r="F40" s="36">
        <v>45822.5</v>
      </c>
      <c r="G40" s="36">
        <v>45573.270000000004</v>
      </c>
    </row>
    <row r="41" spans="1:7" s="200" customFormat="1" ht="15" customHeight="1" outlineLevel="1" x14ac:dyDescent="0.25">
      <c r="A41" s="125"/>
      <c r="B41" s="125" t="s">
        <v>28</v>
      </c>
      <c r="C41" s="36">
        <v>659829.67999999993</v>
      </c>
      <c r="D41" s="36">
        <v>659829.67999999993</v>
      </c>
      <c r="E41" s="36">
        <v>528222.62</v>
      </c>
      <c r="F41" s="36">
        <v>65982.97</v>
      </c>
      <c r="G41" s="36">
        <v>65624.09</v>
      </c>
    </row>
    <row r="42" spans="1:7" ht="21.75" customHeight="1" outlineLevel="1" x14ac:dyDescent="0.25">
      <c r="A42" s="184">
        <v>11</v>
      </c>
      <c r="B42" s="117" t="s">
        <v>235</v>
      </c>
      <c r="C42" s="49">
        <v>3639558.73</v>
      </c>
      <c r="D42" s="8">
        <v>3639558.73</v>
      </c>
      <c r="E42" s="49">
        <v>2783713</v>
      </c>
      <c r="F42" s="49">
        <v>363955.87</v>
      </c>
      <c r="G42" s="49">
        <v>491889.86</v>
      </c>
    </row>
    <row r="43" spans="1:7" s="200" customFormat="1" ht="15" customHeight="1" outlineLevel="1" x14ac:dyDescent="0.25">
      <c r="A43" s="125"/>
      <c r="B43" s="125" t="s">
        <v>29</v>
      </c>
      <c r="C43" s="36">
        <v>637114.21</v>
      </c>
      <c r="D43" s="36">
        <v>637114.21</v>
      </c>
      <c r="E43" s="36">
        <v>382268.52</v>
      </c>
      <c r="F43" s="36">
        <v>63711.42</v>
      </c>
      <c r="G43" s="36">
        <v>191134.27</v>
      </c>
    </row>
    <row r="44" spans="1:7" s="200" customFormat="1" ht="15" customHeight="1" outlineLevel="1" x14ac:dyDescent="0.25">
      <c r="A44" s="125"/>
      <c r="B44" s="125" t="s">
        <v>26</v>
      </c>
      <c r="C44" s="36">
        <v>2092398</v>
      </c>
      <c r="D44" s="36">
        <v>2092398</v>
      </c>
      <c r="E44" s="36">
        <v>1671481.6199999999</v>
      </c>
      <c r="F44" s="36">
        <v>209239.80000000002</v>
      </c>
      <c r="G44" s="36">
        <v>211676.58000000002</v>
      </c>
    </row>
    <row r="45" spans="1:7" s="200" customFormat="1" ht="15" customHeight="1" outlineLevel="1" x14ac:dyDescent="0.25">
      <c r="A45" s="125"/>
      <c r="B45" s="125" t="s">
        <v>27</v>
      </c>
      <c r="C45" s="36">
        <v>318694.2</v>
      </c>
      <c r="D45" s="36">
        <v>318694.2</v>
      </c>
      <c r="E45" s="36">
        <v>255629.71</v>
      </c>
      <c r="F45" s="36">
        <v>31869.420000000006</v>
      </c>
      <c r="G45" s="36">
        <v>31195.07</v>
      </c>
    </row>
    <row r="46" spans="1:7" s="200" customFormat="1" ht="15" customHeight="1" outlineLevel="1" x14ac:dyDescent="0.25">
      <c r="A46" s="125"/>
      <c r="B46" s="125" t="s">
        <v>28</v>
      </c>
      <c r="C46" s="36">
        <v>591352.31999999995</v>
      </c>
      <c r="D46" s="36">
        <v>591352.32000000007</v>
      </c>
      <c r="E46" s="36">
        <v>474333.15</v>
      </c>
      <c r="F46" s="36">
        <v>59135.23</v>
      </c>
      <c r="G46" s="36">
        <v>57883.94</v>
      </c>
    </row>
    <row r="47" spans="1:7" ht="21.75" customHeight="1" outlineLevel="1" x14ac:dyDescent="0.25">
      <c r="A47" s="184">
        <v>12</v>
      </c>
      <c r="B47" s="117" t="s">
        <v>236</v>
      </c>
      <c r="C47" s="49">
        <v>16608531.010000002</v>
      </c>
      <c r="D47" s="8">
        <v>16608531.010000002</v>
      </c>
      <c r="E47" s="49">
        <v>12880354.930000002</v>
      </c>
      <c r="F47" s="49">
        <v>1660853.1</v>
      </c>
      <c r="G47" s="49">
        <v>2067322.98</v>
      </c>
    </row>
    <row r="48" spans="1:7" s="200" customFormat="1" ht="15" customHeight="1" outlineLevel="1" x14ac:dyDescent="0.25">
      <c r="A48" s="125"/>
      <c r="B48" s="125" t="s">
        <v>37</v>
      </c>
      <c r="C48" s="36">
        <v>16608531.010000002</v>
      </c>
      <c r="D48" s="36">
        <v>16608531.010000002</v>
      </c>
      <c r="E48" s="36">
        <v>12880354.930000002</v>
      </c>
      <c r="F48" s="36">
        <v>1660853.1</v>
      </c>
      <c r="G48" s="36">
        <v>2067322.98</v>
      </c>
    </row>
    <row r="49" spans="1:7" ht="21.75" customHeight="1" outlineLevel="1" x14ac:dyDescent="0.25">
      <c r="A49" s="184">
        <v>13</v>
      </c>
      <c r="B49" s="117" t="s">
        <v>132</v>
      </c>
      <c r="C49" s="49">
        <v>1916508.1716666666</v>
      </c>
      <c r="D49" s="8">
        <v>1916508.17</v>
      </c>
      <c r="E49" s="49">
        <v>924857.36</v>
      </c>
      <c r="F49" s="49">
        <v>191650.80999999997</v>
      </c>
      <c r="G49" s="49">
        <v>800000.00000000012</v>
      </c>
    </row>
    <row r="50" spans="1:7" ht="15" customHeight="1" outlineLevel="1" x14ac:dyDescent="0.25">
      <c r="A50" s="66">
        <v>1</v>
      </c>
      <c r="B50" s="67" t="s">
        <v>390</v>
      </c>
      <c r="C50" s="50">
        <v>267996.89166666672</v>
      </c>
      <c r="D50" s="36">
        <v>267996.89</v>
      </c>
      <c r="E50" s="50">
        <v>106942.04</v>
      </c>
      <c r="F50" s="50">
        <v>26799.69</v>
      </c>
      <c r="G50" s="50">
        <v>134255.16</v>
      </c>
    </row>
    <row r="51" spans="1:7" ht="15" customHeight="1" outlineLevel="1" x14ac:dyDescent="0.25">
      <c r="A51" s="66">
        <v>2</v>
      </c>
      <c r="B51" s="67" t="s">
        <v>391</v>
      </c>
      <c r="C51" s="50">
        <v>122524</v>
      </c>
      <c r="D51" s="36">
        <v>122524</v>
      </c>
      <c r="E51" s="50">
        <v>48764.55</v>
      </c>
      <c r="F51" s="50">
        <v>12252.400000000001</v>
      </c>
      <c r="G51" s="50">
        <v>61507.05</v>
      </c>
    </row>
    <row r="52" spans="1:7" ht="15" customHeight="1" outlineLevel="1" x14ac:dyDescent="0.25">
      <c r="A52" s="66">
        <v>3</v>
      </c>
      <c r="B52" s="67" t="s">
        <v>392</v>
      </c>
      <c r="C52" s="50">
        <v>411871.62</v>
      </c>
      <c r="D52" s="36">
        <v>411871.62</v>
      </c>
      <c r="E52" s="50">
        <v>330430.34000000003</v>
      </c>
      <c r="F52" s="50">
        <v>41187.160000000003</v>
      </c>
      <c r="G52" s="50">
        <v>40254.120000000003</v>
      </c>
    </row>
    <row r="53" spans="1:7" ht="15" customHeight="1" outlineLevel="1" x14ac:dyDescent="0.25">
      <c r="A53" s="66">
        <v>4</v>
      </c>
      <c r="B53" s="67" t="s">
        <v>393</v>
      </c>
      <c r="C53" s="50">
        <v>57335.03</v>
      </c>
      <c r="D53" s="36">
        <v>57335.03</v>
      </c>
      <c r="E53" s="50">
        <v>20067.259999999998</v>
      </c>
      <c r="F53" s="50">
        <v>5733.5</v>
      </c>
      <c r="G53" s="50">
        <v>31534.27</v>
      </c>
    </row>
    <row r="54" spans="1:7" ht="15" customHeight="1" outlineLevel="1" x14ac:dyDescent="0.25">
      <c r="A54" s="66">
        <v>5</v>
      </c>
      <c r="B54" s="67" t="s">
        <v>394</v>
      </c>
      <c r="C54" s="50">
        <v>57172.59</v>
      </c>
      <c r="D54" s="36">
        <v>57172.59</v>
      </c>
      <c r="E54" s="50">
        <v>22754.69</v>
      </c>
      <c r="F54" s="50">
        <v>5717.26</v>
      </c>
      <c r="G54" s="50">
        <v>28700.639999999999</v>
      </c>
    </row>
    <row r="55" spans="1:7" ht="15" customHeight="1" outlineLevel="1" x14ac:dyDescent="0.25">
      <c r="A55" s="66">
        <v>6</v>
      </c>
      <c r="B55" s="67" t="s">
        <v>395</v>
      </c>
      <c r="C55" s="50">
        <v>76591.47</v>
      </c>
      <c r="D55" s="36">
        <v>76591.47</v>
      </c>
      <c r="E55" s="50">
        <v>29104.76</v>
      </c>
      <c r="F55" s="50">
        <v>7659.15</v>
      </c>
      <c r="G55" s="50">
        <v>39827.56</v>
      </c>
    </row>
    <row r="56" spans="1:7" ht="15" customHeight="1" outlineLevel="1" x14ac:dyDescent="0.25">
      <c r="A56" s="66">
        <v>7</v>
      </c>
      <c r="B56" s="67" t="s">
        <v>396</v>
      </c>
      <c r="C56" s="50">
        <v>233617.83</v>
      </c>
      <c r="D56" s="36">
        <v>233617.83</v>
      </c>
      <c r="E56" s="50">
        <v>92979.9</v>
      </c>
      <c r="F56" s="50">
        <v>23361.78</v>
      </c>
      <c r="G56" s="50">
        <v>117276.15</v>
      </c>
    </row>
    <row r="57" spans="1:7" ht="15" customHeight="1" outlineLevel="1" x14ac:dyDescent="0.25">
      <c r="A57" s="66">
        <v>8</v>
      </c>
      <c r="B57" s="67" t="s">
        <v>397</v>
      </c>
      <c r="C57" s="50">
        <v>20596.43</v>
      </c>
      <c r="D57" s="36">
        <v>20596.43</v>
      </c>
      <c r="E57" s="50">
        <v>7826.65</v>
      </c>
      <c r="F57" s="50">
        <v>2059.64</v>
      </c>
      <c r="G57" s="50">
        <v>10710.14</v>
      </c>
    </row>
    <row r="58" spans="1:7" ht="15" customHeight="1" outlineLevel="1" x14ac:dyDescent="0.25">
      <c r="A58" s="66">
        <v>9</v>
      </c>
      <c r="B58" s="67" t="s">
        <v>398</v>
      </c>
      <c r="C58" s="50">
        <v>27561.79</v>
      </c>
      <c r="D58" s="36">
        <v>27561.79</v>
      </c>
      <c r="E58" s="50">
        <v>10473.48</v>
      </c>
      <c r="F58" s="50">
        <v>2756.18</v>
      </c>
      <c r="G58" s="50">
        <v>14332.13</v>
      </c>
    </row>
    <row r="59" spans="1:7" ht="15" customHeight="1" outlineLevel="1" x14ac:dyDescent="0.25">
      <c r="A59" s="66">
        <v>10</v>
      </c>
      <c r="B59" s="67" t="s">
        <v>399</v>
      </c>
      <c r="C59" s="50">
        <v>139187.13</v>
      </c>
      <c r="D59" s="36">
        <v>139187.13</v>
      </c>
      <c r="E59" s="50">
        <v>55396.45</v>
      </c>
      <c r="F59" s="50">
        <v>13918.71</v>
      </c>
      <c r="G59" s="50">
        <v>69871.97</v>
      </c>
    </row>
    <row r="60" spans="1:7" ht="15" customHeight="1" outlineLevel="1" x14ac:dyDescent="0.25">
      <c r="A60" s="66">
        <v>11</v>
      </c>
      <c r="B60" s="67" t="s">
        <v>400</v>
      </c>
      <c r="C60" s="50">
        <v>186029.52000000002</v>
      </c>
      <c r="D60" s="36">
        <v>186029.52000000002</v>
      </c>
      <c r="E60" s="50">
        <v>74132.77</v>
      </c>
      <c r="F60" s="50">
        <v>18602.95</v>
      </c>
      <c r="G60" s="50">
        <v>93293.8</v>
      </c>
    </row>
    <row r="61" spans="1:7" ht="15" customHeight="1" outlineLevel="1" x14ac:dyDescent="0.25">
      <c r="A61" s="66">
        <v>12</v>
      </c>
      <c r="B61" s="67" t="s">
        <v>401</v>
      </c>
      <c r="C61" s="50">
        <v>225705.45</v>
      </c>
      <c r="D61" s="36">
        <v>225705.45</v>
      </c>
      <c r="E61" s="50">
        <v>89943.62</v>
      </c>
      <c r="F61" s="50">
        <v>22570.55</v>
      </c>
      <c r="G61" s="50">
        <v>113191.28</v>
      </c>
    </row>
    <row r="62" spans="1:7" ht="15" customHeight="1" outlineLevel="1" x14ac:dyDescent="0.25">
      <c r="A62" s="66">
        <v>13</v>
      </c>
      <c r="B62" s="67" t="s">
        <v>402</v>
      </c>
      <c r="C62" s="50">
        <v>90318.42</v>
      </c>
      <c r="D62" s="36">
        <v>90318.420000000013</v>
      </c>
      <c r="E62" s="50">
        <v>36040.85</v>
      </c>
      <c r="F62" s="50">
        <v>9031.84</v>
      </c>
      <c r="G62" s="50">
        <v>45245.73</v>
      </c>
    </row>
    <row r="63" spans="1:7" s="19" customFormat="1" ht="21.75" customHeight="1" x14ac:dyDescent="0.2">
      <c r="A63" s="181">
        <v>14</v>
      </c>
      <c r="B63" s="130" t="s">
        <v>146</v>
      </c>
      <c r="C63" s="49">
        <v>260000</v>
      </c>
      <c r="D63" s="8">
        <v>260000</v>
      </c>
      <c r="E63" s="49">
        <v>124000</v>
      </c>
      <c r="F63" s="49">
        <v>26000</v>
      </c>
      <c r="G63" s="49">
        <v>110000</v>
      </c>
    </row>
    <row r="64" spans="1:7" ht="15" customHeight="1" x14ac:dyDescent="0.25">
      <c r="A64" s="66">
        <v>1</v>
      </c>
      <c r="B64" s="211" t="s">
        <v>390</v>
      </c>
      <c r="C64" s="50">
        <v>20000</v>
      </c>
      <c r="D64" s="36">
        <v>20000</v>
      </c>
      <c r="E64" s="50">
        <v>15472.999999999998</v>
      </c>
      <c r="F64" s="50">
        <v>2000</v>
      </c>
      <c r="G64" s="50">
        <v>2527.0000000000018</v>
      </c>
    </row>
    <row r="65" spans="1:7" ht="15" customHeight="1" x14ac:dyDescent="0.25">
      <c r="A65" s="66">
        <v>2</v>
      </c>
      <c r="B65" s="211" t="s">
        <v>391</v>
      </c>
      <c r="C65" s="50">
        <v>20000</v>
      </c>
      <c r="D65" s="36">
        <v>20000</v>
      </c>
      <c r="E65" s="50">
        <v>7960</v>
      </c>
      <c r="F65" s="50">
        <v>2000</v>
      </c>
      <c r="G65" s="50">
        <v>10040</v>
      </c>
    </row>
    <row r="66" spans="1:7" ht="15" customHeight="1" x14ac:dyDescent="0.25">
      <c r="A66" s="66">
        <v>3</v>
      </c>
      <c r="B66" s="211" t="s">
        <v>392</v>
      </c>
      <c r="C66" s="50">
        <v>20000</v>
      </c>
      <c r="D66" s="36">
        <v>20000</v>
      </c>
      <c r="E66" s="50">
        <v>15473</v>
      </c>
      <c r="F66" s="50">
        <v>2000</v>
      </c>
      <c r="G66" s="50">
        <v>2527</v>
      </c>
    </row>
    <row r="67" spans="1:7" ht="15" customHeight="1" x14ac:dyDescent="0.25">
      <c r="A67" s="66">
        <v>4</v>
      </c>
      <c r="B67" s="211" t="s">
        <v>393</v>
      </c>
      <c r="C67" s="50">
        <v>20000</v>
      </c>
      <c r="D67" s="36">
        <v>20000</v>
      </c>
      <c r="E67" s="50">
        <v>7000</v>
      </c>
      <c r="F67" s="50">
        <v>2000</v>
      </c>
      <c r="G67" s="50">
        <v>11000</v>
      </c>
    </row>
    <row r="68" spans="1:7" ht="15" customHeight="1" x14ac:dyDescent="0.25">
      <c r="A68" s="66">
        <v>5</v>
      </c>
      <c r="B68" s="211" t="s">
        <v>394</v>
      </c>
      <c r="C68" s="50">
        <v>20000</v>
      </c>
      <c r="D68" s="36">
        <v>20000</v>
      </c>
      <c r="E68" s="50">
        <v>7960</v>
      </c>
      <c r="F68" s="50">
        <v>2000</v>
      </c>
      <c r="G68" s="50">
        <v>10040</v>
      </c>
    </row>
    <row r="69" spans="1:7" ht="15" customHeight="1" x14ac:dyDescent="0.25">
      <c r="A69" s="66">
        <v>6</v>
      </c>
      <c r="B69" s="211" t="s">
        <v>395</v>
      </c>
      <c r="C69" s="50">
        <v>20000</v>
      </c>
      <c r="D69" s="36">
        <v>20000</v>
      </c>
      <c r="E69" s="50">
        <v>7600</v>
      </c>
      <c r="F69" s="50">
        <v>2000</v>
      </c>
      <c r="G69" s="50">
        <v>10400</v>
      </c>
    </row>
    <row r="70" spans="1:7" ht="15" customHeight="1" x14ac:dyDescent="0.25">
      <c r="A70" s="66">
        <v>7</v>
      </c>
      <c r="B70" s="211" t="s">
        <v>396</v>
      </c>
      <c r="C70" s="50">
        <v>20000</v>
      </c>
      <c r="D70" s="36">
        <v>20000</v>
      </c>
      <c r="E70" s="50">
        <v>7960</v>
      </c>
      <c r="F70" s="50">
        <v>2000</v>
      </c>
      <c r="G70" s="50">
        <v>10040</v>
      </c>
    </row>
    <row r="71" spans="1:7" ht="15" customHeight="1" x14ac:dyDescent="0.25">
      <c r="A71" s="66">
        <v>8</v>
      </c>
      <c r="B71" s="211" t="s">
        <v>397</v>
      </c>
      <c r="C71" s="50">
        <v>20000</v>
      </c>
      <c r="D71" s="36">
        <v>20000</v>
      </c>
      <c r="E71" s="50">
        <v>7600</v>
      </c>
      <c r="F71" s="50">
        <v>2000</v>
      </c>
      <c r="G71" s="50">
        <v>10400</v>
      </c>
    </row>
    <row r="72" spans="1:7" ht="15" customHeight="1" x14ac:dyDescent="0.25">
      <c r="A72" s="66">
        <v>9</v>
      </c>
      <c r="B72" s="211" t="s">
        <v>398</v>
      </c>
      <c r="C72" s="50">
        <v>20000</v>
      </c>
      <c r="D72" s="36">
        <v>20000</v>
      </c>
      <c r="E72" s="50">
        <v>7600</v>
      </c>
      <c r="F72" s="50">
        <v>2000</v>
      </c>
      <c r="G72" s="50">
        <v>10400</v>
      </c>
    </row>
    <row r="73" spans="1:7" ht="15" customHeight="1" x14ac:dyDescent="0.25">
      <c r="A73" s="66">
        <v>10</v>
      </c>
      <c r="B73" s="211" t="s">
        <v>399</v>
      </c>
      <c r="C73" s="50">
        <v>20000</v>
      </c>
      <c r="D73" s="36">
        <v>20000</v>
      </c>
      <c r="E73" s="50">
        <v>7960</v>
      </c>
      <c r="F73" s="50">
        <v>2000</v>
      </c>
      <c r="G73" s="50">
        <v>10040</v>
      </c>
    </row>
    <row r="74" spans="1:7" ht="15" customHeight="1" x14ac:dyDescent="0.25">
      <c r="A74" s="66">
        <v>11</v>
      </c>
      <c r="B74" s="211" t="s">
        <v>400</v>
      </c>
      <c r="C74" s="50">
        <v>20000</v>
      </c>
      <c r="D74" s="36">
        <v>20000</v>
      </c>
      <c r="E74" s="50">
        <v>7970</v>
      </c>
      <c r="F74" s="50">
        <v>2000</v>
      </c>
      <c r="G74" s="50">
        <v>10030</v>
      </c>
    </row>
    <row r="75" spans="1:7" ht="15" customHeight="1" x14ac:dyDescent="0.25">
      <c r="A75" s="66">
        <v>12</v>
      </c>
      <c r="B75" s="211" t="s">
        <v>401</v>
      </c>
      <c r="C75" s="50">
        <v>20000</v>
      </c>
      <c r="D75" s="36">
        <v>20000</v>
      </c>
      <c r="E75" s="50">
        <v>7970</v>
      </c>
      <c r="F75" s="50">
        <v>2000</v>
      </c>
      <c r="G75" s="50">
        <v>10030</v>
      </c>
    </row>
    <row r="76" spans="1:7" ht="15" customHeight="1" x14ac:dyDescent="0.25">
      <c r="A76" s="66">
        <v>13</v>
      </c>
      <c r="B76" s="211" t="s">
        <v>402</v>
      </c>
      <c r="C76" s="50">
        <v>20000</v>
      </c>
      <c r="D76" s="36">
        <v>20000</v>
      </c>
      <c r="E76" s="50">
        <v>15474.000000000002</v>
      </c>
      <c r="F76" s="50">
        <v>2000</v>
      </c>
      <c r="G76" s="50">
        <v>2525.9999999999982</v>
      </c>
    </row>
    <row r="77" spans="1:7" ht="19.5" customHeight="1" x14ac:dyDescent="0.25">
      <c r="A77" s="181"/>
      <c r="B77" s="181" t="s">
        <v>484</v>
      </c>
      <c r="C77" s="24"/>
      <c r="D77" s="24"/>
      <c r="E77" s="24"/>
      <c r="F77" s="24"/>
      <c r="G77" s="24"/>
    </row>
  </sheetData>
  <autoFilter ref="A4:G63">
    <filterColumn colId="3" showButton="0"/>
    <filterColumn colId="4" showButton="0"/>
    <filterColumn colId="5" showButton="0"/>
  </autoFilter>
  <customSheetViews>
    <customSheetView guid="{5A8639DD-81CE-471B-B41B-E591F69E5BD7}" scale="70" showPageBreaks="1" printArea="1" showAutoFilter="1" view="pageBreakPreview">
      <selection activeCell="L21" sqref="L21"/>
      <pageMargins left="0.23622047244094491" right="0.23622047244094491" top="0.74803149606299213" bottom="0.74803149606299213" header="0.31496062992125984" footer="0.31496062992125984"/>
      <pageSetup paperSize="9" scale="45" orientation="landscape" r:id="rId1"/>
      <autoFilter ref="A6:R55"/>
    </customSheetView>
    <customSheetView guid="{59F48B70-7D72-4FD9-9294-BEEB978AB486}" scale="70" showPageBreaks="1" printArea="1" showAutoFilter="1" view="pageBreakPreview">
      <selection activeCell="J22" sqref="J22:K22"/>
      <pageMargins left="0.23622047244094491" right="0.23622047244094491" top="0.74803149606299213" bottom="0.74803149606299213" header="0.31496062992125984" footer="0.31496062992125984"/>
      <pageSetup paperSize="9" scale="45" orientation="landscape" r:id="rId2"/>
      <autoFilter ref="A6:R55"/>
    </customSheetView>
    <customSheetView guid="{82611403-6D2C-45F3-9CCF-9E5266CF6DC1}" scale="70" showPageBreaks="1" printArea="1" showAutoFilter="1" hiddenColumns="1" view="pageBreakPreview">
      <selection activeCell="G25" sqref="G25"/>
      <pageMargins left="0.23622047244094491" right="0.23622047244094491" top="0.74803149606299213" bottom="0.74803149606299213" header="0.31496062992125984" footer="0.31496062992125984"/>
      <pageSetup paperSize="9" scale="45" orientation="landscape" r:id="rId3"/>
      <autoFilter ref="A6:R55"/>
    </customSheetView>
    <customSheetView guid="{6D451728-D387-4C6B-8CF0-C1427C7905CC}" scale="70" showPageBreaks="1" printArea="1" showAutoFilter="1" hiddenColumns="1" view="pageBreakPreview" topLeftCell="A25">
      <selection activeCell="J13" sqref="J13:K13"/>
      <pageMargins left="0.23622047244094491" right="0.23622047244094491" top="0.74803149606299213" bottom="0.74803149606299213" header="0.31496062992125984" footer="0.31496062992125984"/>
      <pageSetup paperSize="9" scale="45" orientation="landscape" r:id="rId4"/>
      <autoFilter ref="A6:R55"/>
    </customSheetView>
  </customSheetViews>
  <mergeCells count="5">
    <mergeCell ref="A2:G2"/>
    <mergeCell ref="A4:A5"/>
    <mergeCell ref="B4:B5"/>
    <mergeCell ref="C4:C5"/>
    <mergeCell ref="D4:G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5"/>
  <rowBreaks count="1" manualBreakCount="1">
    <brk id="62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G126"/>
  <sheetViews>
    <sheetView view="pageBreakPreview" topLeftCell="A103" zoomScaleNormal="100" zoomScaleSheetLayoutView="100" workbookViewId="0">
      <selection activeCell="G13" sqref="G13"/>
    </sheetView>
  </sheetViews>
  <sheetFormatPr defaultColWidth="9.140625" defaultRowHeight="15.75" outlineLevelRow="1" x14ac:dyDescent="0.25"/>
  <cols>
    <col min="1" max="1" width="4.7109375" style="52" customWidth="1"/>
    <col min="2" max="2" width="63.85546875" style="53" customWidth="1"/>
    <col min="3" max="7" width="18.7109375" style="54" customWidth="1"/>
    <col min="8" max="16384" width="9.140625" style="53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481</v>
      </c>
    </row>
    <row r="2" spans="1:7" s="7" customFormat="1" ht="33" customHeight="1" x14ac:dyDescent="0.25">
      <c r="A2" s="259" t="s">
        <v>421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52" customFormat="1" ht="26.25" customHeight="1" x14ac:dyDescent="0.25">
      <c r="A6" s="171"/>
      <c r="B6" s="172" t="s">
        <v>21</v>
      </c>
      <c r="C6" s="166">
        <f>C7+C9+C14+C16+C18+C22+C24+C26+C29+C31+C33+C35+C37+C39+C41+C43+C45+C48+C51+C53+C55+C58+C61+C63+C65+C67+C69+C71+C73+C76+C78+C80+C82+C84+C86+C105+C123</f>
        <v>559218580.80999994</v>
      </c>
      <c r="D6" s="166">
        <f t="shared" ref="D6:G6" si="0">D7+D9+D14+D16+D18+D22+D24+D26+D29+D31+D33+D35+D37+D39+D41+D43+D45+D48+D51+D53+D55+D58+D61+D63+D65+D67+D69+D71+D73+D76+D78+D80+D82+D84+D86+D105+D123</f>
        <v>559218580.80999994</v>
      </c>
      <c r="E6" s="166">
        <f t="shared" si="0"/>
        <v>404500856.77999997</v>
      </c>
      <c r="F6" s="166">
        <f t="shared" si="0"/>
        <v>55921858.06000001</v>
      </c>
      <c r="G6" s="166">
        <f t="shared" si="0"/>
        <v>98795865.970000014</v>
      </c>
    </row>
    <row r="7" spans="1:7" s="158" customFormat="1" ht="21.75" customHeight="1" x14ac:dyDescent="0.25">
      <c r="A7" s="65">
        <v>1</v>
      </c>
      <c r="B7" s="136" t="s">
        <v>49</v>
      </c>
      <c r="C7" s="178">
        <v>11344601.02</v>
      </c>
      <c r="D7" s="178">
        <v>11344601.02</v>
      </c>
      <c r="E7" s="178">
        <v>7941220.7199999997</v>
      </c>
      <c r="F7" s="178">
        <v>1134460.1000000001</v>
      </c>
      <c r="G7" s="178">
        <v>2268920.2000000002</v>
      </c>
    </row>
    <row r="8" spans="1:7" s="156" customFormat="1" ht="15" customHeight="1" x14ac:dyDescent="0.25">
      <c r="A8" s="65"/>
      <c r="B8" s="135" t="s">
        <v>41</v>
      </c>
      <c r="C8" s="36">
        <v>11344601.02</v>
      </c>
      <c r="D8" s="179">
        <v>11344601.02</v>
      </c>
      <c r="E8" s="179">
        <v>7941220.7199999997</v>
      </c>
      <c r="F8" s="179">
        <v>1134460.1000000001</v>
      </c>
      <c r="G8" s="179">
        <v>2268920.2000000002</v>
      </c>
    </row>
    <row r="9" spans="1:7" s="158" customFormat="1" ht="21.75" customHeight="1" outlineLevel="1" x14ac:dyDescent="0.25">
      <c r="A9" s="65">
        <v>2</v>
      </c>
      <c r="B9" s="139" t="s">
        <v>237</v>
      </c>
      <c r="C9" s="8">
        <v>38334413.219999999</v>
      </c>
      <c r="D9" s="178">
        <v>38334413.219999999</v>
      </c>
      <c r="E9" s="178">
        <v>29069746.489999998</v>
      </c>
      <c r="F9" s="178">
        <v>3833441.32</v>
      </c>
      <c r="G9" s="178">
        <v>5431225.4100000001</v>
      </c>
    </row>
    <row r="10" spans="1:7" s="156" customFormat="1" ht="15" customHeight="1" outlineLevel="1" x14ac:dyDescent="0.25">
      <c r="A10" s="65"/>
      <c r="B10" s="135" t="s">
        <v>36</v>
      </c>
      <c r="C10" s="36">
        <v>6144503.4900000002</v>
      </c>
      <c r="D10" s="179">
        <v>6144503.4899999993</v>
      </c>
      <c r="E10" s="179">
        <v>4662903.2699999996</v>
      </c>
      <c r="F10" s="179">
        <v>614450.35</v>
      </c>
      <c r="G10" s="179">
        <v>867149.87</v>
      </c>
    </row>
    <row r="11" spans="1:7" s="156" customFormat="1" ht="15" customHeight="1" outlineLevel="1" x14ac:dyDescent="0.25">
      <c r="A11" s="65"/>
      <c r="B11" s="135" t="s">
        <v>37</v>
      </c>
      <c r="C11" s="36">
        <v>31829158.809999999</v>
      </c>
      <c r="D11" s="179">
        <v>31829158.809999995</v>
      </c>
      <c r="E11" s="179">
        <v>24154317.579999998</v>
      </c>
      <c r="F11" s="179">
        <v>3182915.88</v>
      </c>
      <c r="G11" s="179">
        <v>4491925.3499999996</v>
      </c>
    </row>
    <row r="12" spans="1:7" s="208" customFormat="1" ht="15" customHeight="1" outlineLevel="1" x14ac:dyDescent="0.25">
      <c r="A12" s="205"/>
      <c r="B12" s="206" t="s">
        <v>127</v>
      </c>
      <c r="C12" s="176">
        <v>340750.92</v>
      </c>
      <c r="D12" s="176">
        <v>340750.92</v>
      </c>
      <c r="E12" s="176">
        <v>238525.64</v>
      </c>
      <c r="F12" s="176">
        <v>34075.089999999997</v>
      </c>
      <c r="G12" s="176">
        <v>68150.19</v>
      </c>
    </row>
    <row r="13" spans="1:7" s="158" customFormat="1" ht="15" customHeight="1" x14ac:dyDescent="0.25">
      <c r="A13" s="62"/>
      <c r="B13" s="135" t="s">
        <v>58</v>
      </c>
      <c r="C13" s="36">
        <v>20000</v>
      </c>
      <c r="D13" s="179">
        <v>20000</v>
      </c>
      <c r="E13" s="179">
        <v>14000</v>
      </c>
      <c r="F13" s="179">
        <v>2000</v>
      </c>
      <c r="G13" s="179">
        <v>4000</v>
      </c>
    </row>
    <row r="14" spans="1:7" s="156" customFormat="1" ht="21.75" customHeight="1" outlineLevel="1" x14ac:dyDescent="0.25">
      <c r="A14" s="65">
        <v>3</v>
      </c>
      <c r="B14" s="139" t="s">
        <v>63</v>
      </c>
      <c r="C14" s="8">
        <v>12062825.450000001</v>
      </c>
      <c r="D14" s="178">
        <v>12062825.449999999</v>
      </c>
      <c r="E14" s="178">
        <v>9225648.8999999985</v>
      </c>
      <c r="F14" s="178">
        <v>1206282.55</v>
      </c>
      <c r="G14" s="178">
        <v>1630894</v>
      </c>
    </row>
    <row r="15" spans="1:7" s="158" customFormat="1" ht="15" customHeight="1" x14ac:dyDescent="0.25">
      <c r="A15" s="62"/>
      <c r="B15" s="135" t="s">
        <v>37</v>
      </c>
      <c r="C15" s="36">
        <v>12062825.450000001</v>
      </c>
      <c r="D15" s="179">
        <v>12062825.449999999</v>
      </c>
      <c r="E15" s="179">
        <v>9225648.8999999985</v>
      </c>
      <c r="F15" s="179">
        <v>1206282.55</v>
      </c>
      <c r="G15" s="179">
        <v>1630894</v>
      </c>
    </row>
    <row r="16" spans="1:7" s="156" customFormat="1" ht="21.75" customHeight="1" x14ac:dyDescent="0.25">
      <c r="A16" s="65">
        <v>4</v>
      </c>
      <c r="B16" s="139" t="s">
        <v>238</v>
      </c>
      <c r="C16" s="8">
        <v>5620519.5700000003</v>
      </c>
      <c r="D16" s="178">
        <v>5620519.5700000003</v>
      </c>
      <c r="E16" s="178">
        <v>4298573.3600000003</v>
      </c>
      <c r="F16" s="178">
        <v>562051.96</v>
      </c>
      <c r="G16" s="178">
        <v>759894.25</v>
      </c>
    </row>
    <row r="17" spans="1:7" s="158" customFormat="1" ht="15" customHeight="1" x14ac:dyDescent="0.25">
      <c r="A17" s="62"/>
      <c r="B17" s="135" t="s">
        <v>37</v>
      </c>
      <c r="C17" s="36">
        <v>5620519.5700000003</v>
      </c>
      <c r="D17" s="179">
        <v>5620519.5700000003</v>
      </c>
      <c r="E17" s="179">
        <v>4298573.3600000003</v>
      </c>
      <c r="F17" s="179">
        <v>562051.96</v>
      </c>
      <c r="G17" s="179">
        <v>759894.25</v>
      </c>
    </row>
    <row r="18" spans="1:7" s="156" customFormat="1" ht="21.75" customHeight="1" outlineLevel="1" x14ac:dyDescent="0.25">
      <c r="A18" s="65">
        <v>5</v>
      </c>
      <c r="B18" s="139" t="s">
        <v>239</v>
      </c>
      <c r="C18" s="8">
        <v>3320846.24</v>
      </c>
      <c r="D18" s="178">
        <v>3320846.24</v>
      </c>
      <c r="E18" s="178">
        <v>1992507.73</v>
      </c>
      <c r="F18" s="178">
        <v>332084.62</v>
      </c>
      <c r="G18" s="178">
        <v>996253.89</v>
      </c>
    </row>
    <row r="19" spans="1:7" s="158" customFormat="1" ht="15" customHeight="1" x14ac:dyDescent="0.25">
      <c r="A19" s="173"/>
      <c r="B19" s="135" t="s">
        <v>29</v>
      </c>
      <c r="C19" s="36">
        <v>3124606.06</v>
      </c>
      <c r="D19" s="179">
        <v>3124606.06</v>
      </c>
      <c r="E19" s="179">
        <v>1855139.6</v>
      </c>
      <c r="F19" s="179">
        <v>312460.61</v>
      </c>
      <c r="G19" s="179">
        <v>957005.85</v>
      </c>
    </row>
    <row r="20" spans="1:7" s="208" customFormat="1" ht="15" customHeight="1" x14ac:dyDescent="0.25">
      <c r="A20" s="205"/>
      <c r="B20" s="135" t="s">
        <v>127</v>
      </c>
      <c r="C20" s="176">
        <v>136240.18</v>
      </c>
      <c r="D20" s="176">
        <v>136240.18</v>
      </c>
      <c r="E20" s="176">
        <v>95368.13</v>
      </c>
      <c r="F20" s="176">
        <v>13624.01</v>
      </c>
      <c r="G20" s="176">
        <v>27248.04</v>
      </c>
    </row>
    <row r="21" spans="1:7" s="158" customFormat="1" ht="15" customHeight="1" x14ac:dyDescent="0.25">
      <c r="A21" s="62"/>
      <c r="B21" s="135" t="s">
        <v>58</v>
      </c>
      <c r="C21" s="36">
        <v>60000</v>
      </c>
      <c r="D21" s="179">
        <v>60000</v>
      </c>
      <c r="E21" s="179">
        <v>42000</v>
      </c>
      <c r="F21" s="179">
        <v>6000</v>
      </c>
      <c r="G21" s="179">
        <v>12000</v>
      </c>
    </row>
    <row r="22" spans="1:7" s="156" customFormat="1" ht="21.75" customHeight="1" x14ac:dyDescent="0.25">
      <c r="A22" s="65">
        <v>6</v>
      </c>
      <c r="B22" s="139" t="s">
        <v>240</v>
      </c>
      <c r="C22" s="8">
        <v>14643434.880000001</v>
      </c>
      <c r="D22" s="178">
        <v>14643434.879999999</v>
      </c>
      <c r="E22" s="178">
        <v>11408367.85</v>
      </c>
      <c r="F22" s="178">
        <v>1464343.48</v>
      </c>
      <c r="G22" s="178">
        <v>1770723.5499999998</v>
      </c>
    </row>
    <row r="23" spans="1:7" s="208" customFormat="1" ht="15" customHeight="1" x14ac:dyDescent="0.25">
      <c r="A23" s="205"/>
      <c r="B23" s="57" t="s">
        <v>37</v>
      </c>
      <c r="C23" s="26">
        <v>14643434.880000001</v>
      </c>
      <c r="D23" s="176">
        <v>14643434.879999999</v>
      </c>
      <c r="E23" s="176">
        <v>11408367.85</v>
      </c>
      <c r="F23" s="176">
        <v>1464343.48</v>
      </c>
      <c r="G23" s="176">
        <v>1770723.5499999998</v>
      </c>
    </row>
    <row r="24" spans="1:7" s="158" customFormat="1" ht="21.75" customHeight="1" x14ac:dyDescent="0.25">
      <c r="A24" s="65">
        <v>7</v>
      </c>
      <c r="B24" s="207" t="s">
        <v>241</v>
      </c>
      <c r="C24" s="8">
        <v>31988478.23</v>
      </c>
      <c r="D24" s="178">
        <v>31988478.23</v>
      </c>
      <c r="E24" s="178">
        <v>23229963.289999999</v>
      </c>
      <c r="F24" s="178">
        <v>3198847.8200000003</v>
      </c>
      <c r="G24" s="178">
        <v>5559667.1200000001</v>
      </c>
    </row>
    <row r="25" spans="1:7" s="208" customFormat="1" ht="15" customHeight="1" outlineLevel="1" x14ac:dyDescent="0.25">
      <c r="A25" s="205"/>
      <c r="B25" s="57" t="s">
        <v>37</v>
      </c>
      <c r="C25" s="26">
        <v>31988478.23</v>
      </c>
      <c r="D25" s="176">
        <v>31988478.23</v>
      </c>
      <c r="E25" s="176">
        <v>23229963.289999999</v>
      </c>
      <c r="F25" s="176">
        <v>3198847.8200000003</v>
      </c>
      <c r="G25" s="176">
        <v>5559667.1200000001</v>
      </c>
    </row>
    <row r="26" spans="1:7" s="158" customFormat="1" ht="21.75" customHeight="1" x14ac:dyDescent="0.25">
      <c r="A26" s="65">
        <v>8</v>
      </c>
      <c r="B26" s="140" t="s">
        <v>242</v>
      </c>
      <c r="C26" s="8">
        <v>26552150.399999999</v>
      </c>
      <c r="D26" s="178">
        <v>26552150.399999999</v>
      </c>
      <c r="E26" s="178">
        <v>18586505.279999997</v>
      </c>
      <c r="F26" s="178">
        <v>2655215.04</v>
      </c>
      <c r="G26" s="178">
        <v>5310430.080000001</v>
      </c>
    </row>
    <row r="27" spans="1:7" s="208" customFormat="1" ht="15" customHeight="1" x14ac:dyDescent="0.25">
      <c r="A27" s="205"/>
      <c r="B27" s="57" t="s">
        <v>36</v>
      </c>
      <c r="C27" s="26">
        <v>10451175.799999999</v>
      </c>
      <c r="D27" s="176">
        <v>10451175.799999999</v>
      </c>
      <c r="E27" s="176">
        <v>7315823.0599999996</v>
      </c>
      <c r="F27" s="176">
        <v>1045117.58</v>
      </c>
      <c r="G27" s="176">
        <v>2090235.16</v>
      </c>
    </row>
    <row r="28" spans="1:7" s="158" customFormat="1" ht="15" customHeight="1" outlineLevel="1" x14ac:dyDescent="0.25">
      <c r="A28" s="62"/>
      <c r="B28" s="174" t="s">
        <v>37</v>
      </c>
      <c r="C28" s="36">
        <v>16100974.600000001</v>
      </c>
      <c r="D28" s="179">
        <v>16100974.600000001</v>
      </c>
      <c r="E28" s="179">
        <v>11270682.219999999</v>
      </c>
      <c r="F28" s="179">
        <v>1610097.46</v>
      </c>
      <c r="G28" s="179">
        <v>3220194.9200000013</v>
      </c>
    </row>
    <row r="29" spans="1:7" s="156" customFormat="1" ht="21.75" customHeight="1" outlineLevel="1" x14ac:dyDescent="0.25">
      <c r="A29" s="65">
        <v>9</v>
      </c>
      <c r="B29" s="133" t="s">
        <v>243</v>
      </c>
      <c r="C29" s="8">
        <v>14891497.800000001</v>
      </c>
      <c r="D29" s="178">
        <v>14891497.800000001</v>
      </c>
      <c r="E29" s="178">
        <v>10424048.460000001</v>
      </c>
      <c r="F29" s="178">
        <v>1489149.78</v>
      </c>
      <c r="G29" s="178">
        <v>2978299.56</v>
      </c>
    </row>
    <row r="30" spans="1:7" s="158" customFormat="1" ht="15" customHeight="1" outlineLevel="1" x14ac:dyDescent="0.25">
      <c r="A30" s="65"/>
      <c r="B30" s="57" t="s">
        <v>37</v>
      </c>
      <c r="C30" s="36">
        <v>14891497.800000001</v>
      </c>
      <c r="D30" s="179">
        <v>14891497.800000001</v>
      </c>
      <c r="E30" s="179">
        <v>10424048.460000001</v>
      </c>
      <c r="F30" s="179">
        <v>1489149.78</v>
      </c>
      <c r="G30" s="179">
        <v>2978299.56</v>
      </c>
    </row>
    <row r="31" spans="1:7" s="156" customFormat="1" ht="21.75" customHeight="1" outlineLevel="1" x14ac:dyDescent="0.25">
      <c r="A31" s="65">
        <v>10</v>
      </c>
      <c r="B31" s="139" t="s">
        <v>244</v>
      </c>
      <c r="C31" s="175">
        <v>11406911.870000001</v>
      </c>
      <c r="D31" s="178">
        <v>11406911.870000001</v>
      </c>
      <c r="E31" s="178">
        <v>7984838.3099999996</v>
      </c>
      <c r="F31" s="178">
        <v>1140691.19</v>
      </c>
      <c r="G31" s="178">
        <v>2281382.37</v>
      </c>
    </row>
    <row r="32" spans="1:7" s="158" customFormat="1" ht="15" customHeight="1" outlineLevel="1" x14ac:dyDescent="0.25">
      <c r="A32" s="65"/>
      <c r="B32" s="57" t="s">
        <v>41</v>
      </c>
      <c r="C32" s="36">
        <v>11406911.870000001</v>
      </c>
      <c r="D32" s="179">
        <v>11406911.870000001</v>
      </c>
      <c r="E32" s="179">
        <v>7984838.3099999996</v>
      </c>
      <c r="F32" s="179">
        <v>1140691.19</v>
      </c>
      <c r="G32" s="179">
        <v>2281382.37</v>
      </c>
    </row>
    <row r="33" spans="1:7" s="156" customFormat="1" ht="21.75" customHeight="1" outlineLevel="1" x14ac:dyDescent="0.25">
      <c r="A33" s="65">
        <v>11</v>
      </c>
      <c r="B33" s="139" t="s">
        <v>65</v>
      </c>
      <c r="C33" s="175">
        <v>25991059.200000003</v>
      </c>
      <c r="D33" s="178">
        <v>25991059.200000003</v>
      </c>
      <c r="E33" s="178">
        <v>18193741.439999998</v>
      </c>
      <c r="F33" s="178">
        <v>2599105.92</v>
      </c>
      <c r="G33" s="178">
        <v>5198211.8400000017</v>
      </c>
    </row>
    <row r="34" spans="1:7" s="156" customFormat="1" ht="15" customHeight="1" outlineLevel="1" x14ac:dyDescent="0.25">
      <c r="A34" s="65"/>
      <c r="B34" s="135" t="s">
        <v>36</v>
      </c>
      <c r="C34" s="36">
        <v>25991059.200000003</v>
      </c>
      <c r="D34" s="179">
        <v>25991059.200000003</v>
      </c>
      <c r="E34" s="179">
        <v>18193741.439999998</v>
      </c>
      <c r="F34" s="179">
        <v>2599105.92</v>
      </c>
      <c r="G34" s="179">
        <v>5198211.8400000017</v>
      </c>
    </row>
    <row r="35" spans="1:7" s="156" customFormat="1" ht="21.75" customHeight="1" outlineLevel="1" x14ac:dyDescent="0.25">
      <c r="A35" s="65">
        <v>12</v>
      </c>
      <c r="B35" s="139" t="s">
        <v>64</v>
      </c>
      <c r="C35" s="175">
        <v>16927360.900000002</v>
      </c>
      <c r="D35" s="178">
        <v>16927360.899999999</v>
      </c>
      <c r="E35" s="178">
        <v>13209028.25</v>
      </c>
      <c r="F35" s="178">
        <v>1692736.0899999999</v>
      </c>
      <c r="G35" s="178">
        <v>2025596.5599999998</v>
      </c>
    </row>
    <row r="36" spans="1:7" s="156" customFormat="1" ht="15" customHeight="1" outlineLevel="1" x14ac:dyDescent="0.25">
      <c r="A36" s="65"/>
      <c r="B36" s="135" t="s">
        <v>36</v>
      </c>
      <c r="C36" s="36">
        <v>16927360.900000002</v>
      </c>
      <c r="D36" s="179">
        <v>16927360.899999999</v>
      </c>
      <c r="E36" s="36">
        <v>13209028.25</v>
      </c>
      <c r="F36" s="36">
        <v>1692736.0899999999</v>
      </c>
      <c r="G36" s="36">
        <v>2025596.5599999998</v>
      </c>
    </row>
    <row r="37" spans="1:7" s="158" customFormat="1" ht="21.75" customHeight="1" outlineLevel="1" x14ac:dyDescent="0.25">
      <c r="A37" s="65">
        <v>13</v>
      </c>
      <c r="B37" s="136" t="s">
        <v>245</v>
      </c>
      <c r="C37" s="8">
        <v>9496755.8399999999</v>
      </c>
      <c r="D37" s="8">
        <v>9496755.8399999999</v>
      </c>
      <c r="E37" s="8">
        <v>6647729.0899999999</v>
      </c>
      <c r="F37" s="8">
        <v>949675.58</v>
      </c>
      <c r="G37" s="8">
        <v>1899351.17</v>
      </c>
    </row>
    <row r="38" spans="1:7" s="208" customFormat="1" ht="15" customHeight="1" outlineLevel="1" x14ac:dyDescent="0.25">
      <c r="A38" s="205"/>
      <c r="B38" s="206" t="s">
        <v>37</v>
      </c>
      <c r="C38" s="36">
        <v>9496755.8399999999</v>
      </c>
      <c r="D38" s="36">
        <v>9496755.8399999999</v>
      </c>
      <c r="E38" s="36">
        <v>6647729.0899999999</v>
      </c>
      <c r="F38" s="36">
        <v>949675.58</v>
      </c>
      <c r="G38" s="36">
        <v>1899351.17</v>
      </c>
    </row>
    <row r="39" spans="1:7" s="156" customFormat="1" ht="21.75" customHeight="1" outlineLevel="1" x14ac:dyDescent="0.25">
      <c r="A39" s="70">
        <v>14</v>
      </c>
      <c r="B39" s="134" t="s">
        <v>246</v>
      </c>
      <c r="C39" s="49">
        <v>7658196.9899999993</v>
      </c>
      <c r="D39" s="8">
        <v>7658196.9900000002</v>
      </c>
      <c r="E39" s="8">
        <v>5360737.9000000004</v>
      </c>
      <c r="F39" s="8">
        <v>765819.69</v>
      </c>
      <c r="G39" s="8">
        <v>1531639.4000000004</v>
      </c>
    </row>
    <row r="40" spans="1:7" s="208" customFormat="1" ht="15" customHeight="1" outlineLevel="1" x14ac:dyDescent="0.25">
      <c r="A40" s="174"/>
      <c r="B40" s="209" t="s">
        <v>37</v>
      </c>
      <c r="C40" s="36">
        <v>7658196.9899999993</v>
      </c>
      <c r="D40" s="36">
        <v>7658196.9900000002</v>
      </c>
      <c r="E40" s="36">
        <v>5360737.9000000004</v>
      </c>
      <c r="F40" s="36">
        <v>765819.69</v>
      </c>
      <c r="G40" s="36">
        <v>1531639.4000000004</v>
      </c>
    </row>
    <row r="41" spans="1:7" s="156" customFormat="1" ht="21.75" customHeight="1" outlineLevel="1" x14ac:dyDescent="0.25">
      <c r="A41" s="70">
        <v>15</v>
      </c>
      <c r="B41" s="134" t="s">
        <v>247</v>
      </c>
      <c r="C41" s="49">
        <v>8032688.3899999997</v>
      </c>
      <c r="D41" s="8">
        <v>8032688.3899999997</v>
      </c>
      <c r="E41" s="8">
        <v>5622881.8700000001</v>
      </c>
      <c r="F41" s="8">
        <v>803268.84</v>
      </c>
      <c r="G41" s="8">
        <v>1606537.68</v>
      </c>
    </row>
    <row r="42" spans="1:7" s="208" customFormat="1" ht="15" customHeight="1" outlineLevel="1" x14ac:dyDescent="0.25">
      <c r="A42" s="174"/>
      <c r="B42" s="209" t="s">
        <v>37</v>
      </c>
      <c r="C42" s="36">
        <v>8032688.3899999997</v>
      </c>
      <c r="D42" s="36">
        <v>8032688.3899999997</v>
      </c>
      <c r="E42" s="36">
        <v>5622881.8700000001</v>
      </c>
      <c r="F42" s="36">
        <v>803268.84</v>
      </c>
      <c r="G42" s="36">
        <v>1606537.68</v>
      </c>
    </row>
    <row r="43" spans="1:7" s="156" customFormat="1" ht="21.75" customHeight="1" outlineLevel="1" x14ac:dyDescent="0.25">
      <c r="A43" s="70">
        <v>16</v>
      </c>
      <c r="B43" s="134" t="s">
        <v>248</v>
      </c>
      <c r="C43" s="49">
        <v>4857764.0999999996</v>
      </c>
      <c r="D43" s="8">
        <v>4857764.0999999996</v>
      </c>
      <c r="E43" s="8">
        <v>3400434.8699999996</v>
      </c>
      <c r="F43" s="8">
        <v>485776.41000000003</v>
      </c>
      <c r="G43" s="8">
        <v>971552.82000000007</v>
      </c>
    </row>
    <row r="44" spans="1:7" s="208" customFormat="1" ht="15" customHeight="1" outlineLevel="1" x14ac:dyDescent="0.25">
      <c r="A44" s="174"/>
      <c r="B44" s="209" t="s">
        <v>37</v>
      </c>
      <c r="C44" s="36">
        <v>4857764.0999999996</v>
      </c>
      <c r="D44" s="36">
        <v>4857764.0999999996</v>
      </c>
      <c r="E44" s="36">
        <v>3400434.8699999996</v>
      </c>
      <c r="F44" s="36">
        <v>485776.41000000003</v>
      </c>
      <c r="G44" s="36">
        <v>971552.82000000007</v>
      </c>
    </row>
    <row r="45" spans="1:7" s="156" customFormat="1" ht="21.75" customHeight="1" outlineLevel="1" x14ac:dyDescent="0.25">
      <c r="A45" s="70">
        <v>17</v>
      </c>
      <c r="B45" s="134" t="s">
        <v>249</v>
      </c>
      <c r="C45" s="49">
        <v>23125378.32</v>
      </c>
      <c r="D45" s="8">
        <v>23125378.32</v>
      </c>
      <c r="E45" s="8">
        <v>16187764.830000002</v>
      </c>
      <c r="F45" s="8">
        <v>2312537.84</v>
      </c>
      <c r="G45" s="8">
        <v>4625075.6500000004</v>
      </c>
    </row>
    <row r="46" spans="1:7" s="208" customFormat="1" ht="15" customHeight="1" outlineLevel="1" x14ac:dyDescent="0.25">
      <c r="A46" s="174"/>
      <c r="B46" s="209" t="s">
        <v>36</v>
      </c>
      <c r="C46" s="36">
        <v>12970239.310000001</v>
      </c>
      <c r="D46" s="36">
        <v>12970239.310000001</v>
      </c>
      <c r="E46" s="36">
        <v>9079167.5200000014</v>
      </c>
      <c r="F46" s="36">
        <v>1297023.94</v>
      </c>
      <c r="G46" s="36">
        <v>2594047.85</v>
      </c>
    </row>
    <row r="47" spans="1:7" s="208" customFormat="1" ht="15" customHeight="1" outlineLevel="1" x14ac:dyDescent="0.25">
      <c r="A47" s="174"/>
      <c r="B47" s="209" t="s">
        <v>37</v>
      </c>
      <c r="C47" s="36">
        <v>10155139.01</v>
      </c>
      <c r="D47" s="36">
        <v>10155139.01</v>
      </c>
      <c r="E47" s="36">
        <v>7108597.3099999996</v>
      </c>
      <c r="F47" s="36">
        <v>1015513.9</v>
      </c>
      <c r="G47" s="36">
        <v>2031027.8000000003</v>
      </c>
    </row>
    <row r="48" spans="1:7" s="156" customFormat="1" ht="21.75" customHeight="1" outlineLevel="1" x14ac:dyDescent="0.25">
      <c r="A48" s="70">
        <v>18</v>
      </c>
      <c r="B48" s="134" t="s">
        <v>250</v>
      </c>
      <c r="C48" s="49">
        <v>17159529.18</v>
      </c>
      <c r="D48" s="8">
        <v>17159529.18</v>
      </c>
      <c r="E48" s="8">
        <v>12011670.42</v>
      </c>
      <c r="F48" s="8">
        <v>1715952.92</v>
      </c>
      <c r="G48" s="8">
        <v>3431905.84</v>
      </c>
    </row>
    <row r="49" spans="1:7" s="208" customFormat="1" ht="15" customHeight="1" outlineLevel="1" x14ac:dyDescent="0.25">
      <c r="A49" s="174"/>
      <c r="B49" s="209" t="s">
        <v>36</v>
      </c>
      <c r="C49" s="36">
        <v>5719012.8300000001</v>
      </c>
      <c r="D49" s="36">
        <v>5719012.8300000001</v>
      </c>
      <c r="E49" s="36">
        <v>4003308.98</v>
      </c>
      <c r="F49" s="36">
        <v>571901.28</v>
      </c>
      <c r="G49" s="36">
        <v>1143802.57</v>
      </c>
    </row>
    <row r="50" spans="1:7" s="208" customFormat="1" ht="15" customHeight="1" outlineLevel="1" x14ac:dyDescent="0.25">
      <c r="A50" s="174"/>
      <c r="B50" s="209" t="s">
        <v>37</v>
      </c>
      <c r="C50" s="36">
        <v>11440516.35</v>
      </c>
      <c r="D50" s="36">
        <v>11440516.35</v>
      </c>
      <c r="E50" s="36">
        <v>8008361.4400000004</v>
      </c>
      <c r="F50" s="36">
        <v>1144051.6399999999</v>
      </c>
      <c r="G50" s="36">
        <v>2288103.27</v>
      </c>
    </row>
    <row r="51" spans="1:7" s="156" customFormat="1" ht="21.75" customHeight="1" outlineLevel="1" x14ac:dyDescent="0.25">
      <c r="A51" s="70">
        <v>19</v>
      </c>
      <c r="B51" s="134" t="s">
        <v>48</v>
      </c>
      <c r="C51" s="49">
        <v>7382263.1900000004</v>
      </c>
      <c r="D51" s="8">
        <v>7382263.1900000004</v>
      </c>
      <c r="E51" s="8">
        <v>5167584.24</v>
      </c>
      <c r="F51" s="8">
        <v>738226.32</v>
      </c>
      <c r="G51" s="8">
        <v>1476452.63</v>
      </c>
    </row>
    <row r="52" spans="1:7" s="208" customFormat="1" ht="15" customHeight="1" outlineLevel="1" x14ac:dyDescent="0.25">
      <c r="A52" s="174"/>
      <c r="B52" s="209" t="s">
        <v>37</v>
      </c>
      <c r="C52" s="36">
        <v>7382263.1900000004</v>
      </c>
      <c r="D52" s="36">
        <v>7382263.1900000004</v>
      </c>
      <c r="E52" s="36">
        <v>5167584.24</v>
      </c>
      <c r="F52" s="36">
        <v>738226.32</v>
      </c>
      <c r="G52" s="36">
        <v>1476452.63</v>
      </c>
    </row>
    <row r="53" spans="1:7" s="156" customFormat="1" ht="21.75" customHeight="1" outlineLevel="1" x14ac:dyDescent="0.25">
      <c r="A53" s="70">
        <v>20</v>
      </c>
      <c r="B53" s="134" t="s">
        <v>251</v>
      </c>
      <c r="C53" s="49">
        <v>9169167.7699999996</v>
      </c>
      <c r="D53" s="8">
        <v>9169167.7700000014</v>
      </c>
      <c r="E53" s="8">
        <v>6418417.4400000004</v>
      </c>
      <c r="F53" s="8">
        <v>916916.78</v>
      </c>
      <c r="G53" s="8">
        <v>1833833.55</v>
      </c>
    </row>
    <row r="54" spans="1:7" s="208" customFormat="1" ht="15" customHeight="1" outlineLevel="1" x14ac:dyDescent="0.25">
      <c r="A54" s="174"/>
      <c r="B54" s="209" t="s">
        <v>37</v>
      </c>
      <c r="C54" s="36">
        <v>9169167.7699999996</v>
      </c>
      <c r="D54" s="36">
        <v>9169167.7700000014</v>
      </c>
      <c r="E54" s="36">
        <v>6418417.4400000004</v>
      </c>
      <c r="F54" s="36">
        <v>916916.78</v>
      </c>
      <c r="G54" s="36">
        <v>1833833.55</v>
      </c>
    </row>
    <row r="55" spans="1:7" s="156" customFormat="1" ht="21.75" customHeight="1" outlineLevel="1" x14ac:dyDescent="0.25">
      <c r="A55" s="70">
        <v>21</v>
      </c>
      <c r="B55" s="134" t="s">
        <v>252</v>
      </c>
      <c r="C55" s="49">
        <v>13400905.540000003</v>
      </c>
      <c r="D55" s="8">
        <v>13400905.540000003</v>
      </c>
      <c r="E55" s="8">
        <v>9380633.8800000008</v>
      </c>
      <c r="F55" s="8">
        <v>1340090.55</v>
      </c>
      <c r="G55" s="8">
        <v>2680181.1100000003</v>
      </c>
    </row>
    <row r="56" spans="1:7" s="208" customFormat="1" ht="15" customHeight="1" outlineLevel="1" x14ac:dyDescent="0.25">
      <c r="A56" s="174"/>
      <c r="B56" s="209" t="s">
        <v>36</v>
      </c>
      <c r="C56" s="36">
        <v>5174719.57</v>
      </c>
      <c r="D56" s="36">
        <v>5174719.57</v>
      </c>
      <c r="E56" s="36">
        <v>3622303.7</v>
      </c>
      <c r="F56" s="36">
        <v>517471.95</v>
      </c>
      <c r="G56" s="36">
        <v>1034943.92</v>
      </c>
    </row>
    <row r="57" spans="1:7" s="208" customFormat="1" ht="15" customHeight="1" outlineLevel="1" x14ac:dyDescent="0.25">
      <c r="A57" s="174"/>
      <c r="B57" s="209" t="s">
        <v>37</v>
      </c>
      <c r="C57" s="36">
        <v>8226185.9700000016</v>
      </c>
      <c r="D57" s="36">
        <v>8226185.9700000016</v>
      </c>
      <c r="E57" s="36">
        <v>5758330.1800000006</v>
      </c>
      <c r="F57" s="36">
        <v>822618.60000000009</v>
      </c>
      <c r="G57" s="36">
        <v>1645237.1900000002</v>
      </c>
    </row>
    <row r="58" spans="1:7" s="156" customFormat="1" ht="21.75" customHeight="1" outlineLevel="1" x14ac:dyDescent="0.25">
      <c r="A58" s="70">
        <v>22</v>
      </c>
      <c r="B58" s="134" t="s">
        <v>253</v>
      </c>
      <c r="C58" s="49">
        <v>25551400.75</v>
      </c>
      <c r="D58" s="8">
        <v>25551400.75</v>
      </c>
      <c r="E58" s="8">
        <v>17885980.530000001</v>
      </c>
      <c r="F58" s="8">
        <v>2555140.0700000003</v>
      </c>
      <c r="G58" s="8">
        <v>5110280.1500000004</v>
      </c>
    </row>
    <row r="59" spans="1:7" s="208" customFormat="1" ht="15" customHeight="1" outlineLevel="1" x14ac:dyDescent="0.25">
      <c r="A59" s="174"/>
      <c r="B59" s="209" t="s">
        <v>36</v>
      </c>
      <c r="C59" s="36">
        <v>11836130.35</v>
      </c>
      <c r="D59" s="36">
        <v>11836130.35</v>
      </c>
      <c r="E59" s="36">
        <v>8285291.25</v>
      </c>
      <c r="F59" s="36">
        <v>1183613.03</v>
      </c>
      <c r="G59" s="36">
        <v>2367226.0699999998</v>
      </c>
    </row>
    <row r="60" spans="1:7" s="208" customFormat="1" ht="15" customHeight="1" outlineLevel="1" x14ac:dyDescent="0.25">
      <c r="A60" s="174"/>
      <c r="B60" s="209" t="s">
        <v>37</v>
      </c>
      <c r="C60" s="36">
        <v>13715270.4</v>
      </c>
      <c r="D60" s="36">
        <v>13715270.4</v>
      </c>
      <c r="E60" s="36">
        <v>9600689.2799999993</v>
      </c>
      <c r="F60" s="36">
        <v>1371527.04</v>
      </c>
      <c r="G60" s="36">
        <v>2743054.0800000005</v>
      </c>
    </row>
    <row r="61" spans="1:7" s="156" customFormat="1" ht="21.75" customHeight="1" outlineLevel="1" x14ac:dyDescent="0.25">
      <c r="A61" s="70">
        <v>23</v>
      </c>
      <c r="B61" s="134" t="s">
        <v>254</v>
      </c>
      <c r="C61" s="49">
        <v>13653747.6</v>
      </c>
      <c r="D61" s="8">
        <v>13653747.6</v>
      </c>
      <c r="E61" s="8">
        <v>9557623.3199999984</v>
      </c>
      <c r="F61" s="8">
        <v>1365374.76</v>
      </c>
      <c r="G61" s="8">
        <v>2730749.5200000014</v>
      </c>
    </row>
    <row r="62" spans="1:7" s="208" customFormat="1" ht="15" customHeight="1" outlineLevel="1" x14ac:dyDescent="0.25">
      <c r="A62" s="174"/>
      <c r="B62" s="209" t="s">
        <v>37</v>
      </c>
      <c r="C62" s="36">
        <v>13653747.6</v>
      </c>
      <c r="D62" s="36">
        <v>13653747.6</v>
      </c>
      <c r="E62" s="36">
        <v>9557623.3199999984</v>
      </c>
      <c r="F62" s="36">
        <v>1365374.76</v>
      </c>
      <c r="G62" s="36">
        <v>2730749.5200000014</v>
      </c>
    </row>
    <row r="63" spans="1:7" s="156" customFormat="1" ht="21.75" customHeight="1" outlineLevel="1" x14ac:dyDescent="0.25">
      <c r="A63" s="70">
        <v>24</v>
      </c>
      <c r="B63" s="134" t="s">
        <v>255</v>
      </c>
      <c r="C63" s="49">
        <v>10528965.6</v>
      </c>
      <c r="D63" s="8">
        <v>10528965.600000001</v>
      </c>
      <c r="E63" s="8">
        <v>7370275.9199999999</v>
      </c>
      <c r="F63" s="8">
        <v>1052896.56</v>
      </c>
      <c r="G63" s="8">
        <v>2105793.12</v>
      </c>
    </row>
    <row r="64" spans="1:7" s="208" customFormat="1" ht="15" customHeight="1" outlineLevel="1" x14ac:dyDescent="0.25">
      <c r="A64" s="174"/>
      <c r="B64" s="209" t="s">
        <v>37</v>
      </c>
      <c r="C64" s="36">
        <v>10528965.6</v>
      </c>
      <c r="D64" s="36">
        <v>10528965.600000001</v>
      </c>
      <c r="E64" s="36">
        <v>7370275.9199999999</v>
      </c>
      <c r="F64" s="36">
        <v>1052896.56</v>
      </c>
      <c r="G64" s="36">
        <v>2105793.12</v>
      </c>
    </row>
    <row r="65" spans="1:7" s="156" customFormat="1" ht="21.75" customHeight="1" outlineLevel="1" x14ac:dyDescent="0.25">
      <c r="A65" s="70">
        <v>25</v>
      </c>
      <c r="B65" s="134" t="s">
        <v>256</v>
      </c>
      <c r="C65" s="49">
        <v>9619639.1999999993</v>
      </c>
      <c r="D65" s="8">
        <v>9619639.1999999993</v>
      </c>
      <c r="E65" s="8">
        <v>6733747.4399999995</v>
      </c>
      <c r="F65" s="8">
        <v>961963.91999999993</v>
      </c>
      <c r="G65" s="8">
        <v>1923927.8400000003</v>
      </c>
    </row>
    <row r="66" spans="1:7" s="208" customFormat="1" ht="15" customHeight="1" outlineLevel="1" x14ac:dyDescent="0.25">
      <c r="A66" s="174"/>
      <c r="B66" s="209" t="s">
        <v>37</v>
      </c>
      <c r="C66" s="36">
        <v>9619639.1999999993</v>
      </c>
      <c r="D66" s="36">
        <v>9619639.1999999993</v>
      </c>
      <c r="E66" s="36">
        <v>6733747.4399999995</v>
      </c>
      <c r="F66" s="36">
        <v>961963.91999999993</v>
      </c>
      <c r="G66" s="36">
        <v>1923927.8400000003</v>
      </c>
    </row>
    <row r="67" spans="1:7" s="156" customFormat="1" ht="21.75" customHeight="1" outlineLevel="1" x14ac:dyDescent="0.25">
      <c r="A67" s="70">
        <v>26</v>
      </c>
      <c r="B67" s="134" t="s">
        <v>257</v>
      </c>
      <c r="C67" s="49">
        <v>26695658.700000003</v>
      </c>
      <c r="D67" s="8">
        <v>26695658.699999999</v>
      </c>
      <c r="E67" s="8">
        <v>20831582.189999998</v>
      </c>
      <c r="F67" s="8">
        <v>2669565.87</v>
      </c>
      <c r="G67" s="8">
        <v>3194510.6399999997</v>
      </c>
    </row>
    <row r="68" spans="1:7" s="208" customFormat="1" ht="15" customHeight="1" outlineLevel="1" x14ac:dyDescent="0.25">
      <c r="A68" s="174"/>
      <c r="B68" s="209" t="s">
        <v>37</v>
      </c>
      <c r="C68" s="36">
        <v>26695658.700000003</v>
      </c>
      <c r="D68" s="36">
        <v>26695658.699999999</v>
      </c>
      <c r="E68" s="36">
        <v>20831582.189999998</v>
      </c>
      <c r="F68" s="36">
        <v>2669565.87</v>
      </c>
      <c r="G68" s="36">
        <v>3194510.6399999997</v>
      </c>
    </row>
    <row r="69" spans="1:7" s="156" customFormat="1" ht="21.75" customHeight="1" outlineLevel="1" x14ac:dyDescent="0.25">
      <c r="A69" s="70">
        <v>27</v>
      </c>
      <c r="B69" s="134" t="s">
        <v>258</v>
      </c>
      <c r="C69" s="49">
        <v>20859368.399999999</v>
      </c>
      <c r="D69" s="8">
        <v>20859368.399999999</v>
      </c>
      <c r="E69" s="8">
        <v>14601557.879999999</v>
      </c>
      <c r="F69" s="8">
        <v>2085936.8399999999</v>
      </c>
      <c r="G69" s="8">
        <v>4171873.6799999997</v>
      </c>
    </row>
    <row r="70" spans="1:7" s="208" customFormat="1" ht="15" customHeight="1" outlineLevel="1" x14ac:dyDescent="0.25">
      <c r="A70" s="174"/>
      <c r="B70" s="209" t="s">
        <v>37</v>
      </c>
      <c r="C70" s="36">
        <v>20859368.399999999</v>
      </c>
      <c r="D70" s="36">
        <v>20859368.399999999</v>
      </c>
      <c r="E70" s="36">
        <v>14601557.879999999</v>
      </c>
      <c r="F70" s="36">
        <v>2085936.8399999999</v>
      </c>
      <c r="G70" s="36">
        <v>4171873.6799999997</v>
      </c>
    </row>
    <row r="71" spans="1:7" s="156" customFormat="1" ht="21.75" customHeight="1" outlineLevel="1" x14ac:dyDescent="0.25">
      <c r="A71" s="70">
        <v>28</v>
      </c>
      <c r="B71" s="134" t="s">
        <v>259</v>
      </c>
      <c r="C71" s="49">
        <v>21436131.599999998</v>
      </c>
      <c r="D71" s="8">
        <v>21436131.600000001</v>
      </c>
      <c r="E71" s="8">
        <v>15005292.119999999</v>
      </c>
      <c r="F71" s="8">
        <v>2143613.16</v>
      </c>
      <c r="G71" s="8">
        <v>4287226.3200000012</v>
      </c>
    </row>
    <row r="72" spans="1:7" s="208" customFormat="1" ht="15" customHeight="1" outlineLevel="1" x14ac:dyDescent="0.25">
      <c r="A72" s="174"/>
      <c r="B72" s="209" t="s">
        <v>37</v>
      </c>
      <c r="C72" s="36">
        <v>21436131.599999998</v>
      </c>
      <c r="D72" s="36">
        <v>21436131.600000001</v>
      </c>
      <c r="E72" s="36">
        <v>15005292.119999999</v>
      </c>
      <c r="F72" s="36">
        <v>2143613.16</v>
      </c>
      <c r="G72" s="36">
        <v>4287226.3200000012</v>
      </c>
    </row>
    <row r="73" spans="1:7" s="156" customFormat="1" ht="21.75" customHeight="1" outlineLevel="1" x14ac:dyDescent="0.25">
      <c r="A73" s="70">
        <v>29</v>
      </c>
      <c r="B73" s="134" t="s">
        <v>260</v>
      </c>
      <c r="C73" s="49">
        <v>35326347.600000001</v>
      </c>
      <c r="D73" s="8">
        <v>35326347.600000001</v>
      </c>
      <c r="E73" s="8">
        <v>24728443.32</v>
      </c>
      <c r="F73" s="8">
        <v>3532634.7600000002</v>
      </c>
      <c r="G73" s="8">
        <v>7065269.5200000014</v>
      </c>
    </row>
    <row r="74" spans="1:7" s="208" customFormat="1" ht="15" customHeight="1" outlineLevel="1" x14ac:dyDescent="0.25">
      <c r="A74" s="174"/>
      <c r="B74" s="209" t="s">
        <v>36</v>
      </c>
      <c r="C74" s="36">
        <v>16495484.4</v>
      </c>
      <c r="D74" s="36">
        <v>16495484.4</v>
      </c>
      <c r="E74" s="36">
        <v>11546839.08</v>
      </c>
      <c r="F74" s="36">
        <v>1649548.4400000002</v>
      </c>
      <c r="G74" s="36">
        <v>3299096.8800000004</v>
      </c>
    </row>
    <row r="75" spans="1:7" s="208" customFormat="1" ht="15" customHeight="1" outlineLevel="1" x14ac:dyDescent="0.25">
      <c r="A75" s="174"/>
      <c r="B75" s="209" t="s">
        <v>37</v>
      </c>
      <c r="C75" s="36">
        <v>18830863.199999999</v>
      </c>
      <c r="D75" s="36">
        <v>18830863.199999999</v>
      </c>
      <c r="E75" s="36">
        <v>13181604.239999998</v>
      </c>
      <c r="F75" s="36">
        <v>1883086.32</v>
      </c>
      <c r="G75" s="36">
        <v>3766172.6400000015</v>
      </c>
    </row>
    <row r="76" spans="1:7" s="156" customFormat="1" ht="21.75" customHeight="1" outlineLevel="1" x14ac:dyDescent="0.25">
      <c r="A76" s="70">
        <v>30</v>
      </c>
      <c r="B76" s="134" t="s">
        <v>261</v>
      </c>
      <c r="C76" s="49">
        <v>9283950</v>
      </c>
      <c r="D76" s="8">
        <v>9283950</v>
      </c>
      <c r="E76" s="8">
        <v>6498765</v>
      </c>
      <c r="F76" s="8">
        <v>928395.00000000012</v>
      </c>
      <c r="G76" s="8">
        <v>1856790</v>
      </c>
    </row>
    <row r="77" spans="1:7" s="208" customFormat="1" ht="15" customHeight="1" outlineLevel="1" x14ac:dyDescent="0.25">
      <c r="A77" s="174"/>
      <c r="B77" s="209" t="s">
        <v>37</v>
      </c>
      <c r="C77" s="36">
        <v>9283950</v>
      </c>
      <c r="D77" s="36">
        <v>9283950</v>
      </c>
      <c r="E77" s="36">
        <v>6498765</v>
      </c>
      <c r="F77" s="36">
        <v>928395.00000000012</v>
      </c>
      <c r="G77" s="36">
        <v>1856790</v>
      </c>
    </row>
    <row r="78" spans="1:7" s="156" customFormat="1" ht="21.75" customHeight="1" outlineLevel="1" x14ac:dyDescent="0.25">
      <c r="A78" s="70">
        <v>31</v>
      </c>
      <c r="B78" s="134" t="s">
        <v>262</v>
      </c>
      <c r="C78" s="49">
        <v>16170265.199999999</v>
      </c>
      <c r="D78" s="8">
        <v>16170265.199999999</v>
      </c>
      <c r="E78" s="8">
        <v>11319185.639999999</v>
      </c>
      <c r="F78" s="8">
        <v>1617026.52</v>
      </c>
      <c r="G78" s="8">
        <v>3234053.040000001</v>
      </c>
    </row>
    <row r="79" spans="1:7" s="208" customFormat="1" ht="15" customHeight="1" outlineLevel="1" x14ac:dyDescent="0.25">
      <c r="A79" s="174"/>
      <c r="B79" s="209" t="s">
        <v>37</v>
      </c>
      <c r="C79" s="36">
        <v>16170265.199999999</v>
      </c>
      <c r="D79" s="36">
        <v>16170265.199999999</v>
      </c>
      <c r="E79" s="36">
        <v>11319185.639999999</v>
      </c>
      <c r="F79" s="36">
        <v>1617026.52</v>
      </c>
      <c r="G79" s="36">
        <v>3234053.040000001</v>
      </c>
    </row>
    <row r="80" spans="1:7" s="156" customFormat="1" ht="21.75" customHeight="1" outlineLevel="1" x14ac:dyDescent="0.25">
      <c r="A80" s="70">
        <v>32</v>
      </c>
      <c r="B80" s="134" t="s">
        <v>263</v>
      </c>
      <c r="C80" s="49">
        <v>7569349.1999999993</v>
      </c>
      <c r="D80" s="8">
        <v>7569349.1999999993</v>
      </c>
      <c r="E80" s="8">
        <v>5298544.4399999995</v>
      </c>
      <c r="F80" s="8">
        <v>756934.91999999993</v>
      </c>
      <c r="G80" s="8">
        <v>1513869.8399999999</v>
      </c>
    </row>
    <row r="81" spans="1:7" s="208" customFormat="1" ht="15" customHeight="1" outlineLevel="1" x14ac:dyDescent="0.25">
      <c r="A81" s="174"/>
      <c r="B81" s="209" t="s">
        <v>37</v>
      </c>
      <c r="C81" s="36">
        <v>7569349.1999999993</v>
      </c>
      <c r="D81" s="36">
        <v>7569349.1999999993</v>
      </c>
      <c r="E81" s="36">
        <v>5298544.4399999995</v>
      </c>
      <c r="F81" s="36">
        <v>756934.91999999993</v>
      </c>
      <c r="G81" s="36">
        <v>1513869.8399999999</v>
      </c>
    </row>
    <row r="82" spans="1:7" s="156" customFormat="1" ht="21.75" customHeight="1" outlineLevel="1" x14ac:dyDescent="0.25">
      <c r="A82" s="70">
        <v>33</v>
      </c>
      <c r="B82" s="134" t="s">
        <v>264</v>
      </c>
      <c r="C82" s="49">
        <v>23608321.770000003</v>
      </c>
      <c r="D82" s="8">
        <v>23608321.770000003</v>
      </c>
      <c r="E82" s="8">
        <v>18716512.950000003</v>
      </c>
      <c r="F82" s="8">
        <v>2360832.17</v>
      </c>
      <c r="G82" s="8">
        <v>2530976.65</v>
      </c>
    </row>
    <row r="83" spans="1:7" s="208" customFormat="1" ht="15" customHeight="1" outlineLevel="1" x14ac:dyDescent="0.25">
      <c r="A83" s="174"/>
      <c r="B83" s="209" t="s">
        <v>37</v>
      </c>
      <c r="C83" s="36">
        <v>23608321.770000003</v>
      </c>
      <c r="D83" s="36">
        <v>23608321.770000003</v>
      </c>
      <c r="E83" s="36">
        <v>18716512.950000003</v>
      </c>
      <c r="F83" s="36">
        <v>2360832.17</v>
      </c>
      <c r="G83" s="36">
        <v>2530976.65</v>
      </c>
    </row>
    <row r="84" spans="1:7" s="156" customFormat="1" ht="21.75" customHeight="1" outlineLevel="1" x14ac:dyDescent="0.25">
      <c r="A84" s="70">
        <v>34</v>
      </c>
      <c r="B84" s="134" t="s">
        <v>265</v>
      </c>
      <c r="C84" s="49">
        <v>20435181.219999999</v>
      </c>
      <c r="D84" s="8">
        <v>20435181.219999999</v>
      </c>
      <c r="E84" s="8">
        <v>16200869.24</v>
      </c>
      <c r="F84" s="8">
        <v>2043518.13</v>
      </c>
      <c r="G84" s="8">
        <v>2190793.8499999996</v>
      </c>
    </row>
    <row r="85" spans="1:7" s="208" customFormat="1" ht="15" customHeight="1" outlineLevel="1" x14ac:dyDescent="0.25">
      <c r="A85" s="174"/>
      <c r="B85" s="209" t="s">
        <v>37</v>
      </c>
      <c r="C85" s="36">
        <v>20435181.219999999</v>
      </c>
      <c r="D85" s="36">
        <v>20435181.219999999</v>
      </c>
      <c r="E85" s="36">
        <v>16200869.24</v>
      </c>
      <c r="F85" s="36">
        <v>2043518.13</v>
      </c>
      <c r="G85" s="36">
        <v>2190793.8499999996</v>
      </c>
    </row>
    <row r="86" spans="1:7" s="156" customFormat="1" ht="21.75" customHeight="1" outlineLevel="1" x14ac:dyDescent="0.25">
      <c r="A86" s="70">
        <v>35</v>
      </c>
      <c r="B86" s="134" t="s">
        <v>132</v>
      </c>
      <c r="C86" s="49">
        <v>4644505.87</v>
      </c>
      <c r="D86" s="8">
        <v>4644505.870000001</v>
      </c>
      <c r="E86" s="8">
        <v>3624772.5700000008</v>
      </c>
      <c r="F86" s="8">
        <v>464450.57999999996</v>
      </c>
      <c r="G86" s="8">
        <v>555282.72</v>
      </c>
    </row>
    <row r="87" spans="1:7" s="157" customFormat="1" ht="15" customHeight="1" outlineLevel="1" x14ac:dyDescent="0.25">
      <c r="A87" s="44">
        <v>1</v>
      </c>
      <c r="B87" s="215" t="s">
        <v>403</v>
      </c>
      <c r="C87" s="50">
        <v>139930.78999999998</v>
      </c>
      <c r="D87" s="36">
        <v>139930.78999999998</v>
      </c>
      <c r="E87" s="36">
        <v>55972.32</v>
      </c>
      <c r="F87" s="36">
        <v>13993.07</v>
      </c>
      <c r="G87" s="36">
        <v>69965.399999999994</v>
      </c>
    </row>
    <row r="88" spans="1:7" s="157" customFormat="1" ht="15" customHeight="1" outlineLevel="1" x14ac:dyDescent="0.25">
      <c r="A88" s="44">
        <v>2</v>
      </c>
      <c r="B88" s="215" t="s">
        <v>404</v>
      </c>
      <c r="C88" s="50">
        <v>170463.55000000002</v>
      </c>
      <c r="D88" s="36">
        <v>170463.55</v>
      </c>
      <c r="E88" s="36">
        <v>137564.07999999999</v>
      </c>
      <c r="F88" s="36">
        <v>17046.36</v>
      </c>
      <c r="G88" s="36">
        <v>15853.11</v>
      </c>
    </row>
    <row r="89" spans="1:7" s="157" customFormat="1" ht="15" customHeight="1" outlineLevel="1" x14ac:dyDescent="0.25">
      <c r="A89" s="44">
        <v>3</v>
      </c>
      <c r="B89" s="215" t="s">
        <v>405</v>
      </c>
      <c r="C89" s="50">
        <v>129732.73</v>
      </c>
      <c r="D89" s="36">
        <v>129732.73</v>
      </c>
      <c r="E89" s="36">
        <v>104694.31</v>
      </c>
      <c r="F89" s="36">
        <v>12973.27</v>
      </c>
      <c r="G89" s="36">
        <v>12065.15</v>
      </c>
    </row>
    <row r="90" spans="1:7" s="157" customFormat="1" ht="15" customHeight="1" outlineLevel="1" x14ac:dyDescent="0.25">
      <c r="A90" s="44">
        <v>4</v>
      </c>
      <c r="B90" s="215" t="s">
        <v>406</v>
      </c>
      <c r="C90" s="50">
        <v>134671.56</v>
      </c>
      <c r="D90" s="36">
        <v>134671.56</v>
      </c>
      <c r="E90" s="36">
        <v>108679.95</v>
      </c>
      <c r="F90" s="36">
        <v>13467.16</v>
      </c>
      <c r="G90" s="36">
        <v>12524.45</v>
      </c>
    </row>
    <row r="91" spans="1:7" s="157" customFormat="1" ht="15" customHeight="1" outlineLevel="1" x14ac:dyDescent="0.25">
      <c r="A91" s="44">
        <v>5</v>
      </c>
      <c r="B91" s="215" t="s">
        <v>407</v>
      </c>
      <c r="C91" s="50">
        <v>897974.03</v>
      </c>
      <c r="D91" s="36">
        <v>897974.03</v>
      </c>
      <c r="E91" s="36">
        <v>680035.73</v>
      </c>
      <c r="F91" s="36">
        <v>89797.4</v>
      </c>
      <c r="G91" s="36">
        <v>128140.9</v>
      </c>
    </row>
    <row r="92" spans="1:7" s="157" customFormat="1" ht="15" customHeight="1" outlineLevel="1" x14ac:dyDescent="0.25">
      <c r="A92" s="44">
        <v>6</v>
      </c>
      <c r="B92" s="215" t="s">
        <v>408</v>
      </c>
      <c r="C92" s="50">
        <v>501463.18</v>
      </c>
      <c r="D92" s="36">
        <v>501463.18</v>
      </c>
      <c r="E92" s="36">
        <v>404680.79</v>
      </c>
      <c r="F92" s="36">
        <v>50146.32</v>
      </c>
      <c r="G92" s="36">
        <v>46636.07</v>
      </c>
    </row>
    <row r="93" spans="1:7" s="157" customFormat="1" ht="15" customHeight="1" outlineLevel="1" x14ac:dyDescent="0.25">
      <c r="A93" s="44">
        <v>7</v>
      </c>
      <c r="B93" s="215" t="s">
        <v>409</v>
      </c>
      <c r="C93" s="50">
        <v>164997.38</v>
      </c>
      <c r="D93" s="36">
        <v>164997.38</v>
      </c>
      <c r="E93" s="36">
        <v>133152.88</v>
      </c>
      <c r="F93" s="36">
        <v>16499.740000000002</v>
      </c>
      <c r="G93" s="36">
        <v>15344.76</v>
      </c>
    </row>
    <row r="94" spans="1:7" s="157" customFormat="1" ht="15" customHeight="1" outlineLevel="1" x14ac:dyDescent="0.25">
      <c r="A94" s="44">
        <v>8</v>
      </c>
      <c r="B94" s="215" t="s">
        <v>410</v>
      </c>
      <c r="C94" s="50">
        <v>155969.4</v>
      </c>
      <c r="D94" s="36">
        <v>155969.4</v>
      </c>
      <c r="E94" s="36">
        <v>125867.31</v>
      </c>
      <c r="F94" s="36">
        <v>15596.94</v>
      </c>
      <c r="G94" s="36">
        <v>14505.15</v>
      </c>
    </row>
    <row r="95" spans="1:7" s="157" customFormat="1" ht="15" customHeight="1" outlineLevel="1" x14ac:dyDescent="0.25">
      <c r="A95" s="44">
        <v>9</v>
      </c>
      <c r="B95" s="215" t="s">
        <v>411</v>
      </c>
      <c r="C95" s="50">
        <v>190372.41</v>
      </c>
      <c r="D95" s="36">
        <v>190372.41</v>
      </c>
      <c r="E95" s="36">
        <v>153630.54</v>
      </c>
      <c r="F95" s="36">
        <v>19037.240000000002</v>
      </c>
      <c r="G95" s="36">
        <v>17704.63</v>
      </c>
    </row>
    <row r="96" spans="1:7" s="157" customFormat="1" ht="15" customHeight="1" outlineLevel="1" x14ac:dyDescent="0.25">
      <c r="A96" s="44">
        <v>10</v>
      </c>
      <c r="B96" s="215" t="s">
        <v>412</v>
      </c>
      <c r="C96" s="50">
        <v>206326.81</v>
      </c>
      <c r="D96" s="36">
        <v>206326.81</v>
      </c>
      <c r="E96" s="36">
        <v>166505.74</v>
      </c>
      <c r="F96" s="36">
        <v>20632.68</v>
      </c>
      <c r="G96" s="36">
        <v>19188.39</v>
      </c>
    </row>
    <row r="97" spans="1:7" s="157" customFormat="1" ht="15" customHeight="1" outlineLevel="1" x14ac:dyDescent="0.25">
      <c r="A97" s="44">
        <v>11</v>
      </c>
      <c r="B97" s="215" t="s">
        <v>413</v>
      </c>
      <c r="C97" s="50">
        <v>289190.42</v>
      </c>
      <c r="D97" s="36">
        <v>289190.42000000004</v>
      </c>
      <c r="E97" s="36">
        <v>233376.67</v>
      </c>
      <c r="F97" s="36">
        <v>28919.040000000001</v>
      </c>
      <c r="G97" s="36">
        <v>26894.71</v>
      </c>
    </row>
    <row r="98" spans="1:7" s="157" customFormat="1" ht="15" customHeight="1" outlineLevel="1" x14ac:dyDescent="0.25">
      <c r="A98" s="44">
        <v>12</v>
      </c>
      <c r="B98" s="215" t="s">
        <v>414</v>
      </c>
      <c r="C98" s="50">
        <v>71833.000000000015</v>
      </c>
      <c r="D98" s="36">
        <v>71833</v>
      </c>
      <c r="E98" s="36">
        <v>57969.23</v>
      </c>
      <c r="F98" s="36">
        <v>7183.300000000002</v>
      </c>
      <c r="G98" s="36">
        <v>6680.47</v>
      </c>
    </row>
    <row r="99" spans="1:7" s="157" customFormat="1" ht="15" customHeight="1" outlineLevel="1" x14ac:dyDescent="0.25">
      <c r="A99" s="44">
        <v>13</v>
      </c>
      <c r="B99" s="215" t="s">
        <v>415</v>
      </c>
      <c r="C99" s="50">
        <v>93442.21</v>
      </c>
      <c r="D99" s="36">
        <v>93442.21</v>
      </c>
      <c r="E99" s="36">
        <v>75407.86</v>
      </c>
      <c r="F99" s="36">
        <v>9344.2199999999993</v>
      </c>
      <c r="G99" s="36">
        <v>8690.1299999999992</v>
      </c>
    </row>
    <row r="100" spans="1:7" s="157" customFormat="1" ht="15" customHeight="1" outlineLevel="1" x14ac:dyDescent="0.25">
      <c r="A100" s="44">
        <v>14</v>
      </c>
      <c r="B100" s="215" t="s">
        <v>416</v>
      </c>
      <c r="C100" s="50">
        <v>98535.49</v>
      </c>
      <c r="D100" s="36">
        <v>98535.49</v>
      </c>
      <c r="E100" s="36">
        <v>79518.14</v>
      </c>
      <c r="F100" s="36">
        <v>9853.5499999999993</v>
      </c>
      <c r="G100" s="36">
        <v>9163.7999999999993</v>
      </c>
    </row>
    <row r="101" spans="1:7" s="157" customFormat="1" ht="15" customHeight="1" outlineLevel="1" x14ac:dyDescent="0.25">
      <c r="A101" s="44">
        <v>15</v>
      </c>
      <c r="B101" s="215" t="s">
        <v>417</v>
      </c>
      <c r="C101" s="50">
        <v>259949.32</v>
      </c>
      <c r="D101" s="36">
        <v>259949.32</v>
      </c>
      <c r="E101" s="36">
        <v>209779.1</v>
      </c>
      <c r="F101" s="36">
        <v>25994.93</v>
      </c>
      <c r="G101" s="36">
        <v>24175.29</v>
      </c>
    </row>
    <row r="102" spans="1:7" s="157" customFormat="1" ht="15" customHeight="1" outlineLevel="1" x14ac:dyDescent="0.25">
      <c r="A102" s="44">
        <v>16</v>
      </c>
      <c r="B102" s="215" t="s">
        <v>418</v>
      </c>
      <c r="C102" s="50">
        <v>288802.27</v>
      </c>
      <c r="D102" s="36">
        <v>288802.27</v>
      </c>
      <c r="E102" s="36">
        <v>233063.43</v>
      </c>
      <c r="F102" s="36">
        <v>28880.23</v>
      </c>
      <c r="G102" s="36">
        <v>26858.61</v>
      </c>
    </row>
    <row r="103" spans="1:7" s="157" customFormat="1" ht="15" customHeight="1" outlineLevel="1" x14ac:dyDescent="0.25">
      <c r="A103" s="44">
        <v>17</v>
      </c>
      <c r="B103" s="215" t="s">
        <v>419</v>
      </c>
      <c r="C103" s="50">
        <v>89924.02</v>
      </c>
      <c r="D103" s="36">
        <v>89924.01999999999</v>
      </c>
      <c r="E103" s="36">
        <v>72568.679999999993</v>
      </c>
      <c r="F103" s="36">
        <v>8992.4</v>
      </c>
      <c r="G103" s="36">
        <v>8362.94</v>
      </c>
    </row>
    <row r="104" spans="1:7" s="157" customFormat="1" ht="15" customHeight="1" outlineLevel="1" x14ac:dyDescent="0.25">
      <c r="A104" s="44">
        <v>18</v>
      </c>
      <c r="B104" s="215" t="s">
        <v>65</v>
      </c>
      <c r="C104" s="50">
        <v>760927.3</v>
      </c>
      <c r="D104" s="36">
        <v>760927.3</v>
      </c>
      <c r="E104" s="36">
        <v>592305.81000000006</v>
      </c>
      <c r="F104" s="36">
        <v>76092.73000000001</v>
      </c>
      <c r="G104" s="36">
        <v>92528.76</v>
      </c>
    </row>
    <row r="105" spans="1:7" s="156" customFormat="1" ht="21.75" customHeight="1" outlineLevel="1" x14ac:dyDescent="0.25">
      <c r="A105" s="70">
        <v>36</v>
      </c>
      <c r="B105" s="134" t="s">
        <v>146</v>
      </c>
      <c r="C105" s="49">
        <v>340000</v>
      </c>
      <c r="D105" s="8">
        <v>340000</v>
      </c>
      <c r="E105" s="8">
        <v>265246</v>
      </c>
      <c r="F105" s="8">
        <v>34000</v>
      </c>
      <c r="G105" s="8">
        <v>40753.999999999993</v>
      </c>
    </row>
    <row r="106" spans="1:7" s="157" customFormat="1" ht="15" customHeight="1" outlineLevel="1" x14ac:dyDescent="0.25">
      <c r="A106" s="44">
        <v>1</v>
      </c>
      <c r="B106" s="215" t="s">
        <v>403</v>
      </c>
      <c r="C106" s="50">
        <v>20000</v>
      </c>
      <c r="D106" s="36">
        <v>20000</v>
      </c>
      <c r="E106" s="36">
        <v>8000</v>
      </c>
      <c r="F106" s="36">
        <v>2000</v>
      </c>
      <c r="G106" s="36">
        <v>10000</v>
      </c>
    </row>
    <row r="107" spans="1:7" s="157" customFormat="1" ht="15" customHeight="1" outlineLevel="1" x14ac:dyDescent="0.25">
      <c r="A107" s="44">
        <v>2</v>
      </c>
      <c r="B107" s="215" t="s">
        <v>404</v>
      </c>
      <c r="C107" s="50">
        <v>20000</v>
      </c>
      <c r="D107" s="36">
        <v>20000</v>
      </c>
      <c r="E107" s="36">
        <v>16140.000000000002</v>
      </c>
      <c r="F107" s="36">
        <v>2000</v>
      </c>
      <c r="G107" s="36">
        <v>1859.9999999999982</v>
      </c>
    </row>
    <row r="108" spans="1:7" s="157" customFormat="1" ht="15" customHeight="1" outlineLevel="1" x14ac:dyDescent="0.25">
      <c r="A108" s="44">
        <v>3</v>
      </c>
      <c r="B108" s="215" t="s">
        <v>405</v>
      </c>
      <c r="C108" s="50">
        <v>20000</v>
      </c>
      <c r="D108" s="36">
        <v>20000</v>
      </c>
      <c r="E108" s="36">
        <v>16140.000000000002</v>
      </c>
      <c r="F108" s="36">
        <v>2000</v>
      </c>
      <c r="G108" s="36">
        <v>1859.9999999999982</v>
      </c>
    </row>
    <row r="109" spans="1:7" s="157" customFormat="1" ht="15" customHeight="1" outlineLevel="1" x14ac:dyDescent="0.25">
      <c r="A109" s="44">
        <v>4</v>
      </c>
      <c r="B109" s="215" t="s">
        <v>406</v>
      </c>
      <c r="C109" s="50">
        <v>20000</v>
      </c>
      <c r="D109" s="36">
        <v>20000</v>
      </c>
      <c r="E109" s="36">
        <v>16140.000000000002</v>
      </c>
      <c r="F109" s="36">
        <v>2000</v>
      </c>
      <c r="G109" s="36">
        <v>1859.9999999999982</v>
      </c>
    </row>
    <row r="110" spans="1:7" s="157" customFormat="1" ht="15" customHeight="1" outlineLevel="1" x14ac:dyDescent="0.25">
      <c r="A110" s="44">
        <v>5</v>
      </c>
      <c r="B110" s="215" t="s">
        <v>407</v>
      </c>
      <c r="C110" s="50">
        <v>20000</v>
      </c>
      <c r="D110" s="36">
        <v>20000</v>
      </c>
      <c r="E110" s="36">
        <v>15146</v>
      </c>
      <c r="F110" s="36">
        <v>2000</v>
      </c>
      <c r="G110" s="36">
        <v>2854</v>
      </c>
    </row>
    <row r="111" spans="1:7" s="157" customFormat="1" ht="15" customHeight="1" outlineLevel="1" x14ac:dyDescent="0.25">
      <c r="A111" s="44">
        <v>6</v>
      </c>
      <c r="B111" s="215" t="s">
        <v>408</v>
      </c>
      <c r="C111" s="50">
        <v>20000</v>
      </c>
      <c r="D111" s="36">
        <v>20000</v>
      </c>
      <c r="E111" s="36">
        <v>16140.000000000002</v>
      </c>
      <c r="F111" s="36">
        <v>2000</v>
      </c>
      <c r="G111" s="36">
        <v>1859.9999999999982</v>
      </c>
    </row>
    <row r="112" spans="1:7" s="157" customFormat="1" ht="15" customHeight="1" outlineLevel="1" x14ac:dyDescent="0.25">
      <c r="A112" s="44">
        <v>7</v>
      </c>
      <c r="B112" s="215" t="s">
        <v>409</v>
      </c>
      <c r="C112" s="50">
        <v>20000</v>
      </c>
      <c r="D112" s="36">
        <v>20000</v>
      </c>
      <c r="E112" s="36">
        <v>16140.000000000002</v>
      </c>
      <c r="F112" s="36">
        <v>2000</v>
      </c>
      <c r="G112" s="36">
        <v>1859.9999999999982</v>
      </c>
    </row>
    <row r="113" spans="1:7" s="157" customFormat="1" ht="15" customHeight="1" outlineLevel="1" x14ac:dyDescent="0.25">
      <c r="A113" s="44">
        <v>8</v>
      </c>
      <c r="B113" s="215" t="s">
        <v>410</v>
      </c>
      <c r="C113" s="50">
        <v>20000</v>
      </c>
      <c r="D113" s="36">
        <v>20000</v>
      </c>
      <c r="E113" s="36">
        <v>16140.000000000002</v>
      </c>
      <c r="F113" s="36">
        <v>2000</v>
      </c>
      <c r="G113" s="36">
        <v>1859.9999999999982</v>
      </c>
    </row>
    <row r="114" spans="1:7" s="157" customFormat="1" ht="15" customHeight="1" outlineLevel="1" x14ac:dyDescent="0.25">
      <c r="A114" s="44">
        <v>9</v>
      </c>
      <c r="B114" s="215" t="s">
        <v>411</v>
      </c>
      <c r="C114" s="50">
        <v>20000</v>
      </c>
      <c r="D114" s="36">
        <v>20000</v>
      </c>
      <c r="E114" s="36">
        <v>16140.000000000002</v>
      </c>
      <c r="F114" s="36">
        <v>2000</v>
      </c>
      <c r="G114" s="36">
        <v>1859.9999999999982</v>
      </c>
    </row>
    <row r="115" spans="1:7" s="157" customFormat="1" ht="15" customHeight="1" outlineLevel="1" x14ac:dyDescent="0.25">
      <c r="A115" s="44">
        <v>10</v>
      </c>
      <c r="B115" s="215" t="s">
        <v>412</v>
      </c>
      <c r="C115" s="50">
        <v>20000</v>
      </c>
      <c r="D115" s="36">
        <v>20000</v>
      </c>
      <c r="E115" s="36">
        <v>16140.000000000002</v>
      </c>
      <c r="F115" s="36">
        <v>2000</v>
      </c>
      <c r="G115" s="36">
        <v>1859.9999999999982</v>
      </c>
    </row>
    <row r="116" spans="1:7" s="157" customFormat="1" ht="15" customHeight="1" outlineLevel="1" x14ac:dyDescent="0.25">
      <c r="A116" s="44">
        <v>11</v>
      </c>
      <c r="B116" s="215" t="s">
        <v>413</v>
      </c>
      <c r="C116" s="50">
        <v>20000</v>
      </c>
      <c r="D116" s="36">
        <v>20000</v>
      </c>
      <c r="E116" s="36">
        <v>16140.000000000002</v>
      </c>
      <c r="F116" s="36">
        <v>2000</v>
      </c>
      <c r="G116" s="36">
        <v>1859.9999999999982</v>
      </c>
    </row>
    <row r="117" spans="1:7" s="157" customFormat="1" ht="15" customHeight="1" outlineLevel="1" x14ac:dyDescent="0.25">
      <c r="A117" s="44">
        <v>12</v>
      </c>
      <c r="B117" s="215" t="s">
        <v>414</v>
      </c>
      <c r="C117" s="50">
        <v>20000</v>
      </c>
      <c r="D117" s="36">
        <v>20000</v>
      </c>
      <c r="E117" s="36">
        <v>16140.000000000002</v>
      </c>
      <c r="F117" s="36">
        <v>2000</v>
      </c>
      <c r="G117" s="36">
        <v>1859.9999999999982</v>
      </c>
    </row>
    <row r="118" spans="1:7" s="157" customFormat="1" ht="15" customHeight="1" outlineLevel="1" x14ac:dyDescent="0.25">
      <c r="A118" s="44">
        <v>13</v>
      </c>
      <c r="B118" s="215" t="s">
        <v>415</v>
      </c>
      <c r="C118" s="50">
        <v>20000</v>
      </c>
      <c r="D118" s="36">
        <v>20000</v>
      </c>
      <c r="E118" s="36">
        <v>16140.000000000002</v>
      </c>
      <c r="F118" s="36">
        <v>2000</v>
      </c>
      <c r="G118" s="36">
        <v>1859.9999999999982</v>
      </c>
    </row>
    <row r="119" spans="1:7" s="157" customFormat="1" ht="15" customHeight="1" outlineLevel="1" x14ac:dyDescent="0.25">
      <c r="A119" s="44">
        <v>14</v>
      </c>
      <c r="B119" s="215" t="s">
        <v>416</v>
      </c>
      <c r="C119" s="50">
        <v>20000</v>
      </c>
      <c r="D119" s="36">
        <v>20000</v>
      </c>
      <c r="E119" s="36">
        <v>16140.000000000002</v>
      </c>
      <c r="F119" s="36">
        <v>2000</v>
      </c>
      <c r="G119" s="36">
        <v>1859.9999999999982</v>
      </c>
    </row>
    <row r="120" spans="1:7" s="157" customFormat="1" ht="15" customHeight="1" outlineLevel="1" x14ac:dyDescent="0.25">
      <c r="A120" s="44">
        <v>15</v>
      </c>
      <c r="B120" s="215" t="s">
        <v>417</v>
      </c>
      <c r="C120" s="50">
        <v>20000</v>
      </c>
      <c r="D120" s="36">
        <v>20000</v>
      </c>
      <c r="E120" s="36">
        <v>16140.000000000002</v>
      </c>
      <c r="F120" s="36">
        <v>2000</v>
      </c>
      <c r="G120" s="36">
        <v>1859.9999999999982</v>
      </c>
    </row>
    <row r="121" spans="1:7" s="157" customFormat="1" ht="15" customHeight="1" outlineLevel="1" x14ac:dyDescent="0.25">
      <c r="A121" s="44">
        <v>16</v>
      </c>
      <c r="B121" s="215" t="s">
        <v>418</v>
      </c>
      <c r="C121" s="50">
        <v>20000</v>
      </c>
      <c r="D121" s="36">
        <v>20000</v>
      </c>
      <c r="E121" s="36">
        <v>16140.000000000002</v>
      </c>
      <c r="F121" s="36">
        <v>2000</v>
      </c>
      <c r="G121" s="36">
        <v>1859.9999999999982</v>
      </c>
    </row>
    <row r="122" spans="1:7" s="157" customFormat="1" ht="15" customHeight="1" outlineLevel="1" x14ac:dyDescent="0.25">
      <c r="A122" s="44">
        <v>17</v>
      </c>
      <c r="B122" s="215" t="s">
        <v>419</v>
      </c>
      <c r="C122" s="50">
        <v>20000</v>
      </c>
      <c r="D122" s="36">
        <v>20000</v>
      </c>
      <c r="E122" s="36">
        <v>16140.000000000002</v>
      </c>
      <c r="F122" s="36">
        <v>2000</v>
      </c>
      <c r="G122" s="36">
        <v>1859.9999999999982</v>
      </c>
    </row>
    <row r="123" spans="1:7" s="156" customFormat="1" ht="21.75" customHeight="1" outlineLevel="1" x14ac:dyDescent="0.25">
      <c r="A123" s="70">
        <v>37</v>
      </c>
      <c r="B123" s="134" t="s">
        <v>420</v>
      </c>
      <c r="C123" s="49">
        <v>129000</v>
      </c>
      <c r="D123" s="8">
        <v>129000</v>
      </c>
      <c r="E123" s="8">
        <v>100413.59999999999</v>
      </c>
      <c r="F123" s="8">
        <v>12900</v>
      </c>
      <c r="G123" s="8">
        <v>15686.400000000009</v>
      </c>
    </row>
    <row r="124" spans="1:7" s="157" customFormat="1" ht="15" customHeight="1" outlineLevel="1" x14ac:dyDescent="0.25">
      <c r="A124" s="44">
        <v>1</v>
      </c>
      <c r="B124" s="215" t="s">
        <v>65</v>
      </c>
      <c r="C124" s="50">
        <v>129000</v>
      </c>
      <c r="D124" s="36">
        <v>129000</v>
      </c>
      <c r="E124" s="36">
        <v>100413.59999999999</v>
      </c>
      <c r="F124" s="36">
        <v>12900</v>
      </c>
      <c r="G124" s="36">
        <v>15686.400000000009</v>
      </c>
    </row>
    <row r="125" spans="1:7" ht="19.5" customHeight="1" x14ac:dyDescent="0.25">
      <c r="A125" s="44"/>
      <c r="B125" s="181" t="s">
        <v>422</v>
      </c>
      <c r="C125" s="36"/>
      <c r="D125" s="36"/>
      <c r="E125" s="36"/>
      <c r="F125" s="36"/>
      <c r="G125" s="36"/>
    </row>
    <row r="126" spans="1:7" x14ac:dyDescent="0.25">
      <c r="C126" s="31"/>
      <c r="D126" s="31"/>
      <c r="E126" s="31"/>
      <c r="F126" s="31"/>
      <c r="G126" s="31"/>
    </row>
  </sheetData>
  <autoFilter ref="A4:G125">
    <filterColumn colId="3" showButton="0"/>
    <filterColumn colId="4" showButton="0"/>
    <filterColumn colId="5" showButton="0"/>
  </autoFilter>
  <customSheetViews>
    <customSheetView guid="{5A8639DD-81CE-471B-B41B-E591F69E5BD7}" scale="70" showPageBreaks="1" printArea="1" showAutoFilter="1" view="pageBreakPreview" topLeftCell="A16">
      <selection activeCell="L28" sqref="L28"/>
      <rowBreaks count="1" manualBreakCount="1">
        <brk id="62" max="12" man="1"/>
      </rowBreaks>
      <pageMargins left="0.23622047244094491" right="0.23622047244094491" top="0.74803149606299213" bottom="0.74803149606299213" header="0.31496062992125984" footer="0.31496062992125984"/>
      <pageSetup paperSize="9" scale="44" fitToWidth="0" fitToHeight="0" orientation="landscape" r:id="rId1"/>
      <autoFilter ref="A7:R81"/>
    </customSheetView>
    <customSheetView guid="{59F48B70-7D72-4FD9-9294-BEEB978AB486}" scale="70" showPageBreaks="1" printArea="1" showAutoFilter="1" view="pageBreakPreview">
      <selection activeCell="K14" sqref="K14"/>
      <rowBreaks count="1" manualBreakCount="1">
        <brk id="62" max="12" man="1"/>
      </rowBreaks>
      <pageMargins left="0.23622047244094491" right="0.23622047244094491" top="0.74803149606299213" bottom="0.74803149606299213" header="0.31496062992125984" footer="0.31496062992125984"/>
      <pageSetup paperSize="9" scale="44" fitToWidth="0" fitToHeight="0" orientation="landscape" r:id="rId2"/>
      <autoFilter ref="A7:R81"/>
    </customSheetView>
    <customSheetView guid="{82611403-6D2C-45F3-9CCF-9E5266CF6DC1}" scale="70" showPageBreaks="1" printArea="1" showAutoFilter="1" hiddenColumns="1" view="pageBreakPreview" topLeftCell="A67">
      <selection activeCell="K23" sqref="K23"/>
      <rowBreaks count="1" manualBreakCount="1">
        <brk id="62" max="14" man="1"/>
      </rowBreaks>
      <pageMargins left="0.23622047244094491" right="0.23622047244094491" top="0.74803149606299213" bottom="0.74803149606299213" header="0.31496062992125984" footer="0.31496062992125984"/>
      <pageSetup paperSize="9" scale="44" fitToWidth="0" fitToHeight="0" orientation="landscape" r:id="rId3"/>
      <autoFilter ref="A7:R81"/>
    </customSheetView>
    <customSheetView guid="{6D451728-D387-4C6B-8CF0-C1427C7905CC}" scale="70" showPageBreaks="1" printArea="1" showAutoFilter="1" hiddenColumns="1" view="pageBreakPreview" topLeftCell="A19">
      <selection activeCell="E42" sqref="E42"/>
      <rowBreaks count="1" manualBreakCount="1">
        <brk id="62" max="14" man="1"/>
      </rowBreaks>
      <pageMargins left="0.23622047244094491" right="0.23622047244094491" top="0.74803149606299213" bottom="0.74803149606299213" header="0.31496062992125984" footer="0.31496062992125984"/>
      <pageSetup paperSize="9" scale="44" fitToWidth="0" fitToHeight="0" orientation="landscape" r:id="rId4"/>
      <autoFilter ref="A7:R81"/>
    </customSheetView>
  </customSheetViews>
  <mergeCells count="5">
    <mergeCell ref="A2:G2"/>
    <mergeCell ref="A4:A5"/>
    <mergeCell ref="B4:B5"/>
    <mergeCell ref="C4:C5"/>
    <mergeCell ref="D4:G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92D050"/>
    <pageSetUpPr fitToPage="1"/>
  </sheetPr>
  <dimension ref="A1:XEQ21"/>
  <sheetViews>
    <sheetView view="pageBreakPreview" zoomScaleNormal="75" zoomScaleSheetLayoutView="100" workbookViewId="0">
      <selection activeCell="G9" sqref="G9"/>
    </sheetView>
  </sheetViews>
  <sheetFormatPr defaultRowHeight="15" x14ac:dyDescent="0.25"/>
  <cols>
    <col min="1" max="1" width="4.7109375" style="1" customWidth="1"/>
    <col min="2" max="2" width="63.85546875" style="16" customWidth="1"/>
    <col min="3" max="7" width="18.7109375" customWidth="1"/>
  </cols>
  <sheetData>
    <row r="1" spans="1:7 16371:16371" s="7" customFormat="1" ht="15" customHeight="1" x14ac:dyDescent="0.2">
      <c r="A1" s="20"/>
      <c r="B1" s="28"/>
      <c r="C1" s="29"/>
      <c r="D1" s="20"/>
      <c r="E1" s="20"/>
      <c r="F1" s="20"/>
      <c r="G1" s="19" t="s">
        <v>482</v>
      </c>
    </row>
    <row r="2" spans="1:7 16371:16371" s="7" customFormat="1" ht="33" customHeight="1" x14ac:dyDescent="0.25">
      <c r="A2" s="259" t="s">
        <v>427</v>
      </c>
      <c r="B2" s="259"/>
      <c r="C2" s="259"/>
      <c r="D2" s="259"/>
      <c r="E2" s="259"/>
      <c r="F2" s="259"/>
      <c r="G2" s="259"/>
    </row>
    <row r="3" spans="1:7 16371:16371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 16371:16371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 16371:16371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 16371:16371" s="33" customFormat="1" ht="26.25" customHeight="1" x14ac:dyDescent="0.25">
      <c r="A6" s="167"/>
      <c r="B6" s="183" t="s">
        <v>22</v>
      </c>
      <c r="C6" s="165">
        <f>C7+C9+C13+C17</f>
        <v>20049001.509999998</v>
      </c>
      <c r="D6" s="165">
        <f t="shared" ref="D6:G6" si="0">D7+D9+D13+D17</f>
        <v>20049001.509999998</v>
      </c>
      <c r="E6" s="165">
        <f t="shared" si="0"/>
        <v>15404338.74</v>
      </c>
      <c r="F6" s="165">
        <f t="shared" si="0"/>
        <v>2004900.1500000001</v>
      </c>
      <c r="G6" s="165">
        <f t="shared" si="0"/>
        <v>2639762.6199999996</v>
      </c>
    </row>
    <row r="7" spans="1:7 16371:16371" s="34" customFormat="1" ht="21.75" customHeight="1" x14ac:dyDescent="0.25">
      <c r="A7" s="181">
        <v>1</v>
      </c>
      <c r="B7" s="130" t="s">
        <v>266</v>
      </c>
      <c r="C7" s="49">
        <v>15077295.84</v>
      </c>
      <c r="D7" s="49">
        <v>15077295.84</v>
      </c>
      <c r="E7" s="49">
        <v>11624194.359999999</v>
      </c>
      <c r="F7" s="49">
        <v>1507729.58</v>
      </c>
      <c r="G7" s="49">
        <v>1945371.9</v>
      </c>
      <c r="XEQ7" s="34">
        <f>SUM(A7:XEP7)</f>
        <v>45231888.519999996</v>
      </c>
    </row>
    <row r="8" spans="1:7 16371:16371" s="34" customFormat="1" ht="15" customHeight="1" x14ac:dyDescent="0.25">
      <c r="A8" s="66"/>
      <c r="B8" s="125" t="s">
        <v>37</v>
      </c>
      <c r="C8" s="24">
        <v>15077295.84</v>
      </c>
      <c r="D8" s="50">
        <v>15077295.84</v>
      </c>
      <c r="E8" s="24">
        <v>11624194.359999999</v>
      </c>
      <c r="F8" s="24">
        <v>1507729.58</v>
      </c>
      <c r="G8" s="24">
        <v>1945371.9</v>
      </c>
    </row>
    <row r="9" spans="1:7 16371:16371" s="34" customFormat="1" ht="21.75" customHeight="1" x14ac:dyDescent="0.25">
      <c r="A9" s="184">
        <v>2</v>
      </c>
      <c r="B9" s="131" t="s">
        <v>267</v>
      </c>
      <c r="C9" s="189">
        <v>4470745.45</v>
      </c>
      <c r="D9" s="49">
        <v>4470745.45</v>
      </c>
      <c r="E9" s="189">
        <v>3390748</v>
      </c>
      <c r="F9" s="189">
        <v>447074.55</v>
      </c>
      <c r="G9" s="189">
        <v>632922.9</v>
      </c>
    </row>
    <row r="10" spans="1:7 16371:16371" s="34" customFormat="1" x14ac:dyDescent="0.25">
      <c r="A10" s="66"/>
      <c r="B10" s="125" t="s">
        <v>26</v>
      </c>
      <c r="C10" s="24">
        <v>3220967.2</v>
      </c>
      <c r="D10" s="50">
        <v>3220967.1999999997</v>
      </c>
      <c r="E10" s="24">
        <v>2442878.54</v>
      </c>
      <c r="F10" s="24">
        <v>322096.71999999997</v>
      </c>
      <c r="G10" s="24">
        <v>455991.94</v>
      </c>
    </row>
    <row r="11" spans="1:7 16371:16371" s="34" customFormat="1" x14ac:dyDescent="0.25">
      <c r="A11" s="181"/>
      <c r="B11" s="129" t="s">
        <v>27</v>
      </c>
      <c r="C11" s="50">
        <v>328543.66000000003</v>
      </c>
      <c r="D11" s="50">
        <v>328543.66000000003</v>
      </c>
      <c r="E11" s="50">
        <v>249177.40000000002</v>
      </c>
      <c r="F11" s="50">
        <v>32854.369999999995</v>
      </c>
      <c r="G11" s="50">
        <v>46511.89</v>
      </c>
    </row>
    <row r="12" spans="1:7 16371:16371" s="34" customFormat="1" x14ac:dyDescent="0.25">
      <c r="A12" s="66"/>
      <c r="B12" s="129" t="s">
        <v>28</v>
      </c>
      <c r="C12" s="50">
        <v>921234.59000000008</v>
      </c>
      <c r="D12" s="50">
        <v>921234.59000000008</v>
      </c>
      <c r="E12" s="36">
        <v>698692.06</v>
      </c>
      <c r="F12" s="36">
        <v>92123.46</v>
      </c>
      <c r="G12" s="36">
        <v>130419.07</v>
      </c>
    </row>
    <row r="13" spans="1:7 16371:16371" ht="21.75" customHeight="1" x14ac:dyDescent="0.25">
      <c r="A13" s="181">
        <v>3</v>
      </c>
      <c r="B13" s="117" t="s">
        <v>132</v>
      </c>
      <c r="C13" s="49">
        <v>440960.22</v>
      </c>
      <c r="D13" s="49">
        <v>440960.22000000003</v>
      </c>
      <c r="E13" s="49">
        <v>342758.38</v>
      </c>
      <c r="F13" s="49">
        <v>44096.020000000004</v>
      </c>
      <c r="G13" s="49">
        <v>54105.820000000007</v>
      </c>
    </row>
    <row r="14" spans="1:7 16371:16371" s="216" customFormat="1" ht="15" customHeight="1" x14ac:dyDescent="0.25">
      <c r="A14" s="66">
        <v>1</v>
      </c>
      <c r="B14" s="67" t="s">
        <v>423</v>
      </c>
      <c r="C14" s="50">
        <v>149578.78</v>
      </c>
      <c r="D14" s="50">
        <v>149578.78</v>
      </c>
      <c r="E14" s="50">
        <v>116267.58</v>
      </c>
      <c r="F14" s="50">
        <v>14957.88</v>
      </c>
      <c r="G14" s="50">
        <v>18353.32</v>
      </c>
    </row>
    <row r="15" spans="1:7 16371:16371" s="216" customFormat="1" ht="15" customHeight="1" x14ac:dyDescent="0.25">
      <c r="A15" s="66">
        <v>2</v>
      </c>
      <c r="B15" s="67" t="s">
        <v>424</v>
      </c>
      <c r="C15" s="50">
        <v>91020.9</v>
      </c>
      <c r="D15" s="50">
        <v>91020.9</v>
      </c>
      <c r="E15" s="50">
        <v>70750.55</v>
      </c>
      <c r="F15" s="50">
        <v>9102.09</v>
      </c>
      <c r="G15" s="50">
        <v>11168.26</v>
      </c>
    </row>
    <row r="16" spans="1:7 16371:16371" s="216" customFormat="1" ht="15" customHeight="1" x14ac:dyDescent="0.25">
      <c r="A16" s="66">
        <v>3</v>
      </c>
      <c r="B16" s="67" t="s">
        <v>425</v>
      </c>
      <c r="C16" s="50">
        <v>200360.54</v>
      </c>
      <c r="D16" s="50">
        <v>200360.53999999998</v>
      </c>
      <c r="E16" s="50">
        <v>155740.25</v>
      </c>
      <c r="F16" s="50">
        <v>20036.05</v>
      </c>
      <c r="G16" s="50">
        <v>24584.240000000002</v>
      </c>
    </row>
    <row r="17" spans="1:7" ht="21.75" customHeight="1" x14ac:dyDescent="0.25">
      <c r="A17" s="181">
        <v>4</v>
      </c>
      <c r="B17" s="117" t="s">
        <v>146</v>
      </c>
      <c r="C17" s="49">
        <v>60000</v>
      </c>
      <c r="D17" s="49">
        <v>60000</v>
      </c>
      <c r="E17" s="49">
        <v>46638</v>
      </c>
      <c r="F17" s="49">
        <v>6000</v>
      </c>
      <c r="G17" s="49">
        <v>7362</v>
      </c>
    </row>
    <row r="18" spans="1:7" s="216" customFormat="1" ht="15" customHeight="1" x14ac:dyDescent="0.25">
      <c r="A18" s="66">
        <v>1</v>
      </c>
      <c r="B18" s="67" t="s">
        <v>423</v>
      </c>
      <c r="C18" s="50">
        <v>20000</v>
      </c>
      <c r="D18" s="50">
        <v>20000</v>
      </c>
      <c r="E18" s="50">
        <v>15546</v>
      </c>
      <c r="F18" s="50">
        <v>2000</v>
      </c>
      <c r="G18" s="50">
        <v>2454</v>
      </c>
    </row>
    <row r="19" spans="1:7" s="216" customFormat="1" ht="15" customHeight="1" x14ac:dyDescent="0.25">
      <c r="A19" s="66">
        <v>2</v>
      </c>
      <c r="B19" s="67" t="s">
        <v>424</v>
      </c>
      <c r="C19" s="50">
        <v>20000</v>
      </c>
      <c r="D19" s="50">
        <v>20000</v>
      </c>
      <c r="E19" s="50">
        <v>15546</v>
      </c>
      <c r="F19" s="50">
        <v>2000</v>
      </c>
      <c r="G19" s="50">
        <v>2454</v>
      </c>
    </row>
    <row r="20" spans="1:7" s="216" customFormat="1" ht="15" customHeight="1" x14ac:dyDescent="0.25">
      <c r="A20" s="66">
        <v>3</v>
      </c>
      <c r="B20" s="67" t="s">
        <v>425</v>
      </c>
      <c r="C20" s="50">
        <v>20000</v>
      </c>
      <c r="D20" s="50">
        <v>20000</v>
      </c>
      <c r="E20" s="50">
        <v>15546</v>
      </c>
      <c r="F20" s="50">
        <v>2000</v>
      </c>
      <c r="G20" s="50">
        <v>2454</v>
      </c>
    </row>
    <row r="21" spans="1:7" ht="20.25" customHeight="1" x14ac:dyDescent="0.25">
      <c r="A21" s="185"/>
      <c r="B21" s="181" t="s">
        <v>426</v>
      </c>
      <c r="C21" s="186"/>
      <c r="D21" s="186"/>
      <c r="E21" s="186"/>
      <c r="F21" s="186"/>
      <c r="G21" s="186"/>
    </row>
  </sheetData>
  <autoFilter ref="A4:G12">
    <filterColumn colId="3" showButton="0"/>
    <filterColumn colId="4" showButton="0"/>
    <filterColumn colId="5" showButton="0"/>
  </autoFilter>
  <customSheetViews>
    <customSheetView guid="{5A8639DD-81CE-471B-B41B-E591F69E5BD7}" scale="75" showPageBreaks="1" printArea="1" showAutoFilter="1" view="pageBreakPreview" topLeftCell="A7">
      <selection activeCell="L35" sqref="L35"/>
      <pageMargins left="0.25" right="0.25" top="0.75" bottom="0.75" header="0.3" footer="0.3"/>
      <pageSetup paperSize="9" scale="50" orientation="landscape" r:id="rId1"/>
      <autoFilter ref="A7:P36"/>
    </customSheetView>
    <customSheetView guid="{59F48B70-7D72-4FD9-9294-BEEB978AB486}" scale="75" showPageBreaks="1" printArea="1" showAutoFilter="1" view="pageBreakPreview">
      <selection activeCell="L12" sqref="L12"/>
      <pageMargins left="0.25" right="0.25" top="0.75" bottom="0.75" header="0.3" footer="0.3"/>
      <pageSetup paperSize="9" scale="50" orientation="landscape" r:id="rId2"/>
      <autoFilter ref="A7:P36"/>
    </customSheetView>
    <customSheetView guid="{82611403-6D2C-45F3-9CCF-9E5266CF6DC1}" scale="75" showPageBreaks="1" printArea="1" showAutoFilter="1" hiddenColumns="1" view="pageBreakPreview" topLeftCell="A22">
      <selection activeCell="J25" sqref="J25"/>
      <pageMargins left="0.25" right="0.25" top="0.75" bottom="0.75" header="0.3" footer="0.3"/>
      <pageSetup paperSize="9" scale="50" orientation="landscape" r:id="rId3"/>
      <autoFilter ref="A7:P36"/>
    </customSheetView>
    <customSheetView guid="{6D451728-D387-4C6B-8CF0-C1427C7905CC}" scale="75" showPageBreaks="1" printArea="1" showAutoFilter="1" hiddenColumns="1" view="pageBreakPreview" topLeftCell="A16">
      <selection activeCell="J25" sqref="J25"/>
      <pageMargins left="0.25" right="0.25" top="0.75" bottom="0.75" header="0.3" footer="0.3"/>
      <pageSetup paperSize="9" scale="50" orientation="landscape" r:id="rId4"/>
      <autoFilter ref="A7:P36"/>
    </customSheetView>
  </customSheetViews>
  <mergeCells count="5">
    <mergeCell ref="A2:G2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92D050"/>
    <pageSetUpPr fitToPage="1"/>
  </sheetPr>
  <dimension ref="A1:G320"/>
  <sheetViews>
    <sheetView view="pageBreakPreview" zoomScaleNormal="70" zoomScaleSheetLayoutView="100" workbookViewId="0">
      <pane ySplit="5" topLeftCell="A315" activePane="bottomLeft" state="frozen"/>
      <selection activeCell="B43" activeCellId="3" sqref="B13:B14 B24 B40:B41 B43"/>
      <selection pane="bottomLeft" activeCell="G10" sqref="G10"/>
    </sheetView>
  </sheetViews>
  <sheetFormatPr defaultColWidth="9.140625" defaultRowHeight="15" outlineLevelRow="1" x14ac:dyDescent="0.25"/>
  <cols>
    <col min="1" max="1" width="4.7109375" style="13" customWidth="1"/>
    <col min="2" max="2" width="65" style="55" customWidth="1"/>
    <col min="3" max="3" width="18.7109375" style="58" customWidth="1"/>
    <col min="4" max="7" width="18.7109375" style="9" customWidth="1"/>
    <col min="8" max="16384" width="9.140625" style="9"/>
  </cols>
  <sheetData>
    <row r="1" spans="1:7" s="7" customFormat="1" ht="15" customHeight="1" x14ac:dyDescent="0.2">
      <c r="A1" s="20"/>
      <c r="B1" s="28"/>
      <c r="C1" s="29"/>
      <c r="D1" s="20"/>
      <c r="E1" s="20"/>
      <c r="F1" s="20"/>
      <c r="G1" s="19" t="s">
        <v>483</v>
      </c>
    </row>
    <row r="2" spans="1:7" s="7" customFormat="1" ht="33" customHeight="1" x14ac:dyDescent="0.25">
      <c r="A2" s="259" t="s">
        <v>428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ht="26.25" customHeight="1" x14ac:dyDescent="0.25">
      <c r="A6" s="188"/>
      <c r="B6" s="182" t="s">
        <v>24</v>
      </c>
      <c r="C6" s="128">
        <f>C7+C14+C18+C22+C32+C40+C44+C48+C52+C54+C61+C65+C71+C75+C79+C87+C91+C98+C103+C107+C114+C120+C127+C133+C139+C141+C149+C153+C158+C165+C167+C169+C171+C174+C178+C183+C185+C187+C189+C193+C195+C197+C202+C207+C211+C218+C224+C226+C230+C234+C236+C240+C244+C282</f>
        <v>937215093.24000001</v>
      </c>
      <c r="D6" s="128">
        <f t="shared" ref="D6:G6" si="0">D7+D14+D18+D22+D32+D40+D44+D48+D52+D54+D61+D65+D71+D75+D79+D87+D91+D98+D103+D107+D114+D120+D127+D133+D139+D141+D149+D153+D158+D165+D167+D169+D171+D174+D178+D183+D185+D187+D189+D193+D195+D197+D202+D207+D211+D218+D224+D226+D230+D234+D236+D240+D244+D282</f>
        <v>937215093.24000013</v>
      </c>
      <c r="E6" s="128">
        <f t="shared" si="0"/>
        <v>669909942.83999979</v>
      </c>
      <c r="F6" s="128">
        <f t="shared" si="0"/>
        <v>93721509.240000039</v>
      </c>
      <c r="G6" s="128">
        <f t="shared" si="0"/>
        <v>173583641.16</v>
      </c>
    </row>
    <row r="7" spans="1:7" s="23" customFormat="1" ht="21.75" customHeight="1" x14ac:dyDescent="0.2">
      <c r="A7" s="48">
        <v>1</v>
      </c>
      <c r="B7" s="142" t="s">
        <v>80</v>
      </c>
      <c r="C7" s="8">
        <v>31568700.829999998</v>
      </c>
      <c r="D7" s="8">
        <v>31568700.829999998</v>
      </c>
      <c r="E7" s="8">
        <v>24142386.84</v>
      </c>
      <c r="F7" s="8">
        <v>3156870.09</v>
      </c>
      <c r="G7" s="8">
        <v>4269443.9000000004</v>
      </c>
    </row>
    <row r="8" spans="1:7" s="23" customFormat="1" x14ac:dyDescent="0.2">
      <c r="A8" s="48"/>
      <c r="B8" s="25" t="s">
        <v>29</v>
      </c>
      <c r="C8" s="36">
        <v>3089465.25</v>
      </c>
      <c r="D8" s="36">
        <v>3089465.2500000005</v>
      </c>
      <c r="E8" s="36">
        <v>2389472.58</v>
      </c>
      <c r="F8" s="36">
        <v>308946.53000000003</v>
      </c>
      <c r="G8" s="36">
        <v>391046.14</v>
      </c>
    </row>
    <row r="9" spans="1:7" s="23" customFormat="1" x14ac:dyDescent="0.2">
      <c r="A9" s="48"/>
      <c r="B9" s="25" t="s">
        <v>26</v>
      </c>
      <c r="C9" s="36">
        <v>16659317.539999999</v>
      </c>
      <c r="D9" s="36">
        <v>16659317.539999999</v>
      </c>
      <c r="E9" s="36">
        <v>12884748.449999999</v>
      </c>
      <c r="F9" s="36">
        <v>1665931.75</v>
      </c>
      <c r="G9" s="36">
        <v>2108637.34</v>
      </c>
    </row>
    <row r="10" spans="1:7" s="23" customFormat="1" x14ac:dyDescent="0.2">
      <c r="A10" s="48"/>
      <c r="B10" s="25" t="s">
        <v>27</v>
      </c>
      <c r="C10" s="36">
        <v>5605860.0599999996</v>
      </c>
      <c r="D10" s="36">
        <v>5605860.0599999996</v>
      </c>
      <c r="E10" s="36">
        <v>4335717.63</v>
      </c>
      <c r="F10" s="36">
        <v>560586.01</v>
      </c>
      <c r="G10" s="36">
        <v>709556.42</v>
      </c>
    </row>
    <row r="11" spans="1:7" s="23" customFormat="1" x14ac:dyDescent="0.2">
      <c r="A11" s="48"/>
      <c r="B11" s="25" t="s">
        <v>28</v>
      </c>
      <c r="C11" s="36">
        <v>5500320.4299999997</v>
      </c>
      <c r="D11" s="36">
        <v>5500320.4299999997</v>
      </c>
      <c r="E11" s="36">
        <v>4254090.54</v>
      </c>
      <c r="F11" s="36">
        <v>550032.04</v>
      </c>
      <c r="G11" s="36">
        <v>696197.85</v>
      </c>
    </row>
    <row r="12" spans="1:7" outlineLevel="1" x14ac:dyDescent="0.25">
      <c r="A12" s="68"/>
      <c r="B12" s="125" t="s">
        <v>42</v>
      </c>
      <c r="C12" s="141">
        <v>625447.55000000005</v>
      </c>
      <c r="D12" s="36">
        <v>625447.55000000005</v>
      </c>
      <c r="E12" s="36">
        <v>243924.54</v>
      </c>
      <c r="F12" s="36">
        <v>62544.76</v>
      </c>
      <c r="G12" s="36">
        <v>318978.25</v>
      </c>
    </row>
    <row r="13" spans="1:7" s="23" customFormat="1" x14ac:dyDescent="0.2">
      <c r="A13" s="48"/>
      <c r="B13" s="25" t="s">
        <v>58</v>
      </c>
      <c r="C13" s="36">
        <v>88290</v>
      </c>
      <c r="D13" s="36">
        <v>88290</v>
      </c>
      <c r="E13" s="36">
        <v>34433.1</v>
      </c>
      <c r="F13" s="36">
        <v>8829</v>
      </c>
      <c r="G13" s="36">
        <v>45027.9</v>
      </c>
    </row>
    <row r="14" spans="1:7" ht="21.75" customHeight="1" outlineLevel="1" x14ac:dyDescent="0.25">
      <c r="A14" s="48">
        <v>2</v>
      </c>
      <c r="B14" s="131" t="s">
        <v>81</v>
      </c>
      <c r="C14" s="8">
        <v>8013147.4699999997</v>
      </c>
      <c r="D14" s="8">
        <v>8013147.4699999997</v>
      </c>
      <c r="E14" s="8">
        <v>5609203.2299999995</v>
      </c>
      <c r="F14" s="8">
        <v>801314.75000000012</v>
      </c>
      <c r="G14" s="8">
        <v>1602629.4900000002</v>
      </c>
    </row>
    <row r="15" spans="1:7" s="31" customFormat="1" x14ac:dyDescent="0.25">
      <c r="A15" s="126"/>
      <c r="B15" s="25" t="s">
        <v>29</v>
      </c>
      <c r="C15" s="36">
        <v>7784911.2000000002</v>
      </c>
      <c r="D15" s="36">
        <v>7784911.2000000002</v>
      </c>
      <c r="E15" s="36">
        <v>5449437.8399999999</v>
      </c>
      <c r="F15" s="36">
        <v>778491.12000000011</v>
      </c>
      <c r="G15" s="36">
        <v>1556982.2400000002</v>
      </c>
    </row>
    <row r="16" spans="1:7" outlineLevel="1" x14ac:dyDescent="0.25">
      <c r="A16" s="68"/>
      <c r="B16" s="36" t="s">
        <v>42</v>
      </c>
      <c r="C16" s="141">
        <v>183236.27</v>
      </c>
      <c r="D16" s="36">
        <v>183236.27</v>
      </c>
      <c r="E16" s="36">
        <v>128265.39</v>
      </c>
      <c r="F16" s="36">
        <v>18323.63</v>
      </c>
      <c r="G16" s="36">
        <v>36647.25</v>
      </c>
    </row>
    <row r="17" spans="1:7" x14ac:dyDescent="0.25">
      <c r="A17" s="68"/>
      <c r="B17" s="25" t="s">
        <v>82</v>
      </c>
      <c r="C17" s="36">
        <v>45000</v>
      </c>
      <c r="D17" s="36">
        <v>45000</v>
      </c>
      <c r="E17" s="36">
        <v>31499.999999999996</v>
      </c>
      <c r="F17" s="36">
        <v>4500</v>
      </c>
      <c r="G17" s="36">
        <v>9000.0000000000036</v>
      </c>
    </row>
    <row r="18" spans="1:7" s="23" customFormat="1" ht="21.75" customHeight="1" x14ac:dyDescent="0.2">
      <c r="A18" s="48">
        <v>3</v>
      </c>
      <c r="B18" s="142" t="s">
        <v>83</v>
      </c>
      <c r="C18" s="8">
        <v>1603789.52</v>
      </c>
      <c r="D18" s="8">
        <v>1603789.5199999998</v>
      </c>
      <c r="E18" s="8">
        <v>1122652.6599999999</v>
      </c>
      <c r="F18" s="8">
        <v>160378.95000000001</v>
      </c>
      <c r="G18" s="8">
        <v>320757.90999999997</v>
      </c>
    </row>
    <row r="19" spans="1:7" x14ac:dyDescent="0.25">
      <c r="A19" s="68"/>
      <c r="B19" s="25" t="s">
        <v>29</v>
      </c>
      <c r="C19" s="36">
        <v>1479886.8</v>
      </c>
      <c r="D19" s="36">
        <v>1479886.7999999998</v>
      </c>
      <c r="E19" s="36">
        <v>1035920.76</v>
      </c>
      <c r="F19" s="36">
        <v>147988.68000000002</v>
      </c>
      <c r="G19" s="36">
        <v>295977.36</v>
      </c>
    </row>
    <row r="20" spans="1:7" x14ac:dyDescent="0.25">
      <c r="A20" s="68"/>
      <c r="B20" s="25" t="s">
        <v>42</v>
      </c>
      <c r="C20" s="36">
        <v>78902.720000000001</v>
      </c>
      <c r="D20" s="36">
        <v>78902.720000000001</v>
      </c>
      <c r="E20" s="36">
        <v>55231.9</v>
      </c>
      <c r="F20" s="36">
        <v>7890.27</v>
      </c>
      <c r="G20" s="36">
        <v>15780.55</v>
      </c>
    </row>
    <row r="21" spans="1:7" x14ac:dyDescent="0.25">
      <c r="A21" s="68"/>
      <c r="B21" s="25" t="s">
        <v>82</v>
      </c>
      <c r="C21" s="36">
        <v>45000</v>
      </c>
      <c r="D21" s="36">
        <v>45000</v>
      </c>
      <c r="E21" s="36">
        <v>31499.999999999996</v>
      </c>
      <c r="F21" s="36">
        <v>4500</v>
      </c>
      <c r="G21" s="36">
        <v>9000.0000000000036</v>
      </c>
    </row>
    <row r="22" spans="1:7" s="23" customFormat="1" ht="21.75" customHeight="1" x14ac:dyDescent="0.2">
      <c r="A22" s="48">
        <v>4</v>
      </c>
      <c r="B22" s="124" t="s">
        <v>84</v>
      </c>
      <c r="C22" s="8">
        <v>20523363.68</v>
      </c>
      <c r="D22" s="8">
        <v>20523363.68</v>
      </c>
      <c r="E22" s="8">
        <v>8216918.5899999989</v>
      </c>
      <c r="F22" s="8">
        <v>2052336.37</v>
      </c>
      <c r="G22" s="8">
        <v>10254108.720000001</v>
      </c>
    </row>
    <row r="23" spans="1:7" s="23" customFormat="1" x14ac:dyDescent="0.2">
      <c r="A23" s="48"/>
      <c r="B23" s="36" t="s">
        <v>29</v>
      </c>
      <c r="C23" s="36">
        <v>1548129.6</v>
      </c>
      <c r="D23" s="36">
        <v>1548129.6</v>
      </c>
      <c r="E23" s="36">
        <v>588289.25</v>
      </c>
      <c r="F23" s="36">
        <v>154812.96</v>
      </c>
      <c r="G23" s="36">
        <v>805027.39</v>
      </c>
    </row>
    <row r="24" spans="1:7" outlineLevel="1" x14ac:dyDescent="0.25">
      <c r="A24" s="68"/>
      <c r="B24" s="125" t="s">
        <v>26</v>
      </c>
      <c r="C24" s="141">
        <v>5309290.99</v>
      </c>
      <c r="D24" s="36">
        <v>5309290.99</v>
      </c>
      <c r="E24" s="36">
        <v>2017530.57</v>
      </c>
      <c r="F24" s="36">
        <v>530929.1</v>
      </c>
      <c r="G24" s="36">
        <v>2760831.32</v>
      </c>
    </row>
    <row r="25" spans="1:7" s="23" customFormat="1" x14ac:dyDescent="0.2">
      <c r="A25" s="48"/>
      <c r="B25" s="36" t="s">
        <v>27</v>
      </c>
      <c r="C25" s="36">
        <v>1424677.1</v>
      </c>
      <c r="D25" s="36">
        <v>1424677.1</v>
      </c>
      <c r="E25" s="36">
        <v>541377.30000000005</v>
      </c>
      <c r="F25" s="36">
        <v>142467.71000000002</v>
      </c>
      <c r="G25" s="36">
        <v>740832.09</v>
      </c>
    </row>
    <row r="26" spans="1:7" s="23" customFormat="1" x14ac:dyDescent="0.2">
      <c r="A26" s="48"/>
      <c r="B26" s="36" t="s">
        <v>28</v>
      </c>
      <c r="C26" s="36">
        <v>1025892.96</v>
      </c>
      <c r="D26" s="36">
        <v>1025892.96</v>
      </c>
      <c r="E26" s="36">
        <v>656571.49</v>
      </c>
      <c r="F26" s="36">
        <v>102589.3</v>
      </c>
      <c r="G26" s="36">
        <v>266732.17</v>
      </c>
    </row>
    <row r="27" spans="1:7" s="23" customFormat="1" x14ac:dyDescent="0.2">
      <c r="A27" s="48"/>
      <c r="B27" s="36" t="s">
        <v>36</v>
      </c>
      <c r="C27" s="36">
        <v>10698784.800000001</v>
      </c>
      <c r="D27" s="36">
        <v>10698784.800000001</v>
      </c>
      <c r="E27" s="36">
        <v>4065538.22</v>
      </c>
      <c r="F27" s="36">
        <v>1069878.48</v>
      </c>
      <c r="G27" s="36">
        <v>5563368.0999999996</v>
      </c>
    </row>
    <row r="28" spans="1:7" s="23" customFormat="1" x14ac:dyDescent="0.2">
      <c r="A28" s="48"/>
      <c r="B28" s="36" t="s">
        <v>42</v>
      </c>
      <c r="C28" s="36">
        <v>373134.79</v>
      </c>
      <c r="D28" s="36">
        <v>373134.79000000004</v>
      </c>
      <c r="E28" s="36">
        <v>261194.35</v>
      </c>
      <c r="F28" s="36">
        <v>37313.480000000003</v>
      </c>
      <c r="G28" s="36">
        <v>74626.960000000006</v>
      </c>
    </row>
    <row r="29" spans="1:7" s="23" customFormat="1" x14ac:dyDescent="0.2">
      <c r="A29" s="48"/>
      <c r="B29" s="36" t="s">
        <v>82</v>
      </c>
      <c r="C29" s="36">
        <v>70160.44</v>
      </c>
      <c r="D29" s="36">
        <v>70160.44</v>
      </c>
      <c r="E29" s="36">
        <v>49112.31</v>
      </c>
      <c r="F29" s="36">
        <v>7016.04</v>
      </c>
      <c r="G29" s="36">
        <v>14032.09</v>
      </c>
    </row>
    <row r="30" spans="1:7" s="23" customFormat="1" x14ac:dyDescent="0.2">
      <c r="A30" s="48"/>
      <c r="B30" s="25" t="s">
        <v>85</v>
      </c>
      <c r="C30" s="36">
        <v>53293</v>
      </c>
      <c r="D30" s="36">
        <v>53293</v>
      </c>
      <c r="E30" s="36">
        <v>37305.1</v>
      </c>
      <c r="F30" s="36">
        <v>5329.3</v>
      </c>
      <c r="G30" s="36">
        <v>10658.600000000002</v>
      </c>
    </row>
    <row r="31" spans="1:7" s="47" customFormat="1" x14ac:dyDescent="0.2">
      <c r="A31" s="48"/>
      <c r="B31" s="25" t="s">
        <v>86</v>
      </c>
      <c r="C31" s="36">
        <v>20000</v>
      </c>
      <c r="D31" s="36">
        <v>20000</v>
      </c>
      <c r="E31" s="36"/>
      <c r="F31" s="36">
        <v>2000</v>
      </c>
      <c r="G31" s="36">
        <v>18000</v>
      </c>
    </row>
    <row r="32" spans="1:7" s="23" customFormat="1" ht="21.75" customHeight="1" x14ac:dyDescent="0.2">
      <c r="A32" s="48">
        <v>5</v>
      </c>
      <c r="B32" s="142" t="s">
        <v>87</v>
      </c>
      <c r="C32" s="8">
        <v>14458159.33</v>
      </c>
      <c r="D32" s="8">
        <v>14458159.33</v>
      </c>
      <c r="E32" s="8">
        <v>5808855.5999999996</v>
      </c>
      <c r="F32" s="8">
        <v>1445815.9299999997</v>
      </c>
      <c r="G32" s="8">
        <v>7203487.8000000007</v>
      </c>
    </row>
    <row r="33" spans="1:7" outlineLevel="1" x14ac:dyDescent="0.25">
      <c r="A33" s="68"/>
      <c r="B33" s="25" t="s">
        <v>29</v>
      </c>
      <c r="C33" s="36">
        <v>907166.92999999993</v>
      </c>
      <c r="D33" s="36">
        <v>907166.92999999993</v>
      </c>
      <c r="E33" s="36">
        <v>357779.70999999996</v>
      </c>
      <c r="F33" s="36">
        <v>90716.69</v>
      </c>
      <c r="G33" s="36">
        <v>458670.53</v>
      </c>
    </row>
    <row r="34" spans="1:7" x14ac:dyDescent="0.25">
      <c r="A34" s="68"/>
      <c r="B34" s="25" t="s">
        <v>27</v>
      </c>
      <c r="C34" s="36">
        <v>897853.92999999993</v>
      </c>
      <c r="D34" s="36">
        <v>897853.92999999993</v>
      </c>
      <c r="E34" s="36">
        <v>354106.74</v>
      </c>
      <c r="F34" s="36">
        <v>89785.39</v>
      </c>
      <c r="G34" s="36">
        <v>453961.8</v>
      </c>
    </row>
    <row r="35" spans="1:7" outlineLevel="1" x14ac:dyDescent="0.25">
      <c r="A35" s="66"/>
      <c r="B35" s="125" t="s">
        <v>28</v>
      </c>
      <c r="C35" s="36">
        <v>846067.91</v>
      </c>
      <c r="D35" s="36">
        <v>846067.91</v>
      </c>
      <c r="E35" s="36">
        <v>333682.72000000003</v>
      </c>
      <c r="F35" s="36">
        <v>84606.790000000008</v>
      </c>
      <c r="G35" s="36">
        <v>427778.4</v>
      </c>
    </row>
    <row r="36" spans="1:7" s="14" customFormat="1" x14ac:dyDescent="0.25">
      <c r="A36" s="66"/>
      <c r="B36" s="125" t="s">
        <v>37</v>
      </c>
      <c r="C36" s="36">
        <v>11446336.960000001</v>
      </c>
      <c r="D36" s="36">
        <v>11446336.960000001</v>
      </c>
      <c r="E36" s="36">
        <v>4514347.9499999993</v>
      </c>
      <c r="F36" s="36">
        <v>1144633.7</v>
      </c>
      <c r="G36" s="36">
        <v>5787355.3100000005</v>
      </c>
    </row>
    <row r="37" spans="1:7" outlineLevel="1" x14ac:dyDescent="0.25">
      <c r="A37" s="68"/>
      <c r="B37" s="25" t="s">
        <v>42</v>
      </c>
      <c r="C37" s="36">
        <v>279366.34000000003</v>
      </c>
      <c r="D37" s="36">
        <v>279366.34000000003</v>
      </c>
      <c r="E37" s="36">
        <v>195556.44</v>
      </c>
      <c r="F37" s="36">
        <v>27936.63</v>
      </c>
      <c r="G37" s="36">
        <v>55873.27</v>
      </c>
    </row>
    <row r="38" spans="1:7" x14ac:dyDescent="0.25">
      <c r="A38" s="68"/>
      <c r="B38" s="25" t="s">
        <v>82</v>
      </c>
      <c r="C38" s="36">
        <v>70195.259999999995</v>
      </c>
      <c r="D38" s="36">
        <v>70195.259999999995</v>
      </c>
      <c r="E38" s="36">
        <v>49136.68</v>
      </c>
      <c r="F38" s="36">
        <v>7019.53</v>
      </c>
      <c r="G38" s="36">
        <v>14039.05</v>
      </c>
    </row>
    <row r="39" spans="1:7" outlineLevel="1" x14ac:dyDescent="0.25">
      <c r="A39" s="68"/>
      <c r="B39" s="25" t="s">
        <v>88</v>
      </c>
      <c r="C39" s="36">
        <v>11172</v>
      </c>
      <c r="D39" s="36">
        <v>11172</v>
      </c>
      <c r="E39" s="36">
        <v>4245.3599999999997</v>
      </c>
      <c r="F39" s="36">
        <v>1117.2</v>
      </c>
      <c r="G39" s="36">
        <v>5809.4400000000005</v>
      </c>
    </row>
    <row r="40" spans="1:7" s="12" customFormat="1" ht="21.75" customHeight="1" x14ac:dyDescent="0.25">
      <c r="A40" s="187">
        <v>6</v>
      </c>
      <c r="B40" s="131" t="s">
        <v>89</v>
      </c>
      <c r="C40" s="8">
        <v>10236452.84</v>
      </c>
      <c r="D40" s="8">
        <v>10236452.84</v>
      </c>
      <c r="E40" s="8">
        <v>6141871.6999999993</v>
      </c>
      <c r="F40" s="8">
        <v>1023645.28</v>
      </c>
      <c r="G40" s="8">
        <v>3070935.8600000003</v>
      </c>
    </row>
    <row r="41" spans="1:7" s="58" customFormat="1" x14ac:dyDescent="0.25">
      <c r="A41" s="68"/>
      <c r="B41" s="36" t="s">
        <v>37</v>
      </c>
      <c r="C41" s="36">
        <v>10067715.5</v>
      </c>
      <c r="D41" s="36">
        <v>10067715.5</v>
      </c>
      <c r="E41" s="36">
        <v>6023755.5599999996</v>
      </c>
      <c r="F41" s="36">
        <v>1006771.55</v>
      </c>
      <c r="G41" s="36">
        <v>3037188.39</v>
      </c>
    </row>
    <row r="42" spans="1:7" s="58" customFormat="1" outlineLevel="1" x14ac:dyDescent="0.25">
      <c r="A42" s="68"/>
      <c r="B42" s="36" t="s">
        <v>42</v>
      </c>
      <c r="C42" s="36">
        <v>112487.34</v>
      </c>
      <c r="D42" s="36">
        <v>112487.34</v>
      </c>
      <c r="E42" s="36">
        <v>78741.14</v>
      </c>
      <c r="F42" s="36">
        <v>11248.73</v>
      </c>
      <c r="G42" s="36">
        <v>22497.47</v>
      </c>
    </row>
    <row r="43" spans="1:7" s="58" customFormat="1" x14ac:dyDescent="0.25">
      <c r="A43" s="68"/>
      <c r="B43" s="36" t="s">
        <v>82</v>
      </c>
      <c r="C43" s="36">
        <v>56250</v>
      </c>
      <c r="D43" s="36">
        <v>56250</v>
      </c>
      <c r="E43" s="36">
        <v>39375</v>
      </c>
      <c r="F43" s="36">
        <v>5625</v>
      </c>
      <c r="G43" s="36">
        <v>11250</v>
      </c>
    </row>
    <row r="44" spans="1:7" s="12" customFormat="1" ht="21.75" customHeight="1" outlineLevel="1" x14ac:dyDescent="0.25">
      <c r="A44" s="48">
        <v>7</v>
      </c>
      <c r="B44" s="124" t="s">
        <v>90</v>
      </c>
      <c r="C44" s="8">
        <v>18736835.839999996</v>
      </c>
      <c r="D44" s="8">
        <v>18736835.84</v>
      </c>
      <c r="E44" s="8">
        <v>12005734.549999999</v>
      </c>
      <c r="F44" s="8">
        <v>1873683.59</v>
      </c>
      <c r="G44" s="8">
        <v>4857417.7</v>
      </c>
    </row>
    <row r="45" spans="1:7" s="23" customFormat="1" ht="15" customHeight="1" x14ac:dyDescent="0.2">
      <c r="A45" s="48"/>
      <c r="B45" s="36" t="s">
        <v>37</v>
      </c>
      <c r="C45" s="36">
        <v>18500842.259999998</v>
      </c>
      <c r="D45" s="36">
        <v>18500842.259999998</v>
      </c>
      <c r="E45" s="36">
        <v>11840539.039999999</v>
      </c>
      <c r="F45" s="36">
        <v>1850084.23</v>
      </c>
      <c r="G45" s="36">
        <v>4810218.99</v>
      </c>
    </row>
    <row r="46" spans="1:7" ht="15" customHeight="1" outlineLevel="1" x14ac:dyDescent="0.25">
      <c r="A46" s="66"/>
      <c r="B46" s="125" t="s">
        <v>42</v>
      </c>
      <c r="C46" s="36">
        <v>179743.58</v>
      </c>
      <c r="D46" s="36">
        <v>179743.58</v>
      </c>
      <c r="E46" s="36">
        <v>125820.51</v>
      </c>
      <c r="F46" s="36">
        <v>17974.36</v>
      </c>
      <c r="G46" s="36">
        <v>35948.71</v>
      </c>
    </row>
    <row r="47" spans="1:7" s="23" customFormat="1" ht="15" customHeight="1" x14ac:dyDescent="0.2">
      <c r="A47" s="66"/>
      <c r="B47" s="125" t="s">
        <v>82</v>
      </c>
      <c r="C47" s="36">
        <v>56250</v>
      </c>
      <c r="D47" s="36">
        <v>56250</v>
      </c>
      <c r="E47" s="36">
        <v>39375</v>
      </c>
      <c r="F47" s="36">
        <v>5625</v>
      </c>
      <c r="G47" s="36">
        <v>11250</v>
      </c>
    </row>
    <row r="48" spans="1:7" s="23" customFormat="1" ht="21.75" customHeight="1" x14ac:dyDescent="0.2">
      <c r="A48" s="48">
        <v>8</v>
      </c>
      <c r="B48" s="124" t="s">
        <v>91</v>
      </c>
      <c r="C48" s="8">
        <v>19118875.789999999</v>
      </c>
      <c r="D48" s="8">
        <v>19118875.789999999</v>
      </c>
      <c r="E48" s="8">
        <v>7528756.6399999997</v>
      </c>
      <c r="F48" s="8">
        <v>1911887.58</v>
      </c>
      <c r="G48" s="8">
        <v>9678231.5699999984</v>
      </c>
    </row>
    <row r="49" spans="1:7" s="23" customFormat="1" ht="15" customHeight="1" x14ac:dyDescent="0.2">
      <c r="A49" s="48"/>
      <c r="B49" s="36" t="s">
        <v>37</v>
      </c>
      <c r="C49" s="36">
        <v>18885343.259999998</v>
      </c>
      <c r="D49" s="36">
        <v>18885343.259999998</v>
      </c>
      <c r="E49" s="36">
        <v>7365283.8700000001</v>
      </c>
      <c r="F49" s="36">
        <v>1888534.33</v>
      </c>
      <c r="G49" s="36">
        <v>9631525.0599999987</v>
      </c>
    </row>
    <row r="50" spans="1:7" s="23" customFormat="1" ht="15" customHeight="1" x14ac:dyDescent="0.2">
      <c r="A50" s="48"/>
      <c r="B50" s="36" t="s">
        <v>42</v>
      </c>
      <c r="C50" s="36">
        <v>177282.53</v>
      </c>
      <c r="D50" s="36">
        <v>177282.53000000003</v>
      </c>
      <c r="E50" s="36">
        <v>124097.77</v>
      </c>
      <c r="F50" s="36">
        <v>17728.25</v>
      </c>
      <c r="G50" s="36">
        <v>35456.51</v>
      </c>
    </row>
    <row r="51" spans="1:7" s="23" customFormat="1" ht="15" customHeight="1" x14ac:dyDescent="0.2">
      <c r="A51" s="48"/>
      <c r="B51" s="36" t="s">
        <v>82</v>
      </c>
      <c r="C51" s="36">
        <v>56250</v>
      </c>
      <c r="D51" s="36">
        <v>56250</v>
      </c>
      <c r="E51" s="36">
        <v>39375</v>
      </c>
      <c r="F51" s="36">
        <v>5625</v>
      </c>
      <c r="G51" s="36">
        <v>11250</v>
      </c>
    </row>
    <row r="52" spans="1:7" s="12" customFormat="1" ht="21.75" customHeight="1" x14ac:dyDescent="0.25">
      <c r="A52" s="48">
        <v>9</v>
      </c>
      <c r="B52" s="124" t="s">
        <v>92</v>
      </c>
      <c r="C52" s="8">
        <v>5189937.25</v>
      </c>
      <c r="D52" s="8">
        <v>5189937.25</v>
      </c>
      <c r="E52" s="8">
        <v>3113962.3499999996</v>
      </c>
      <c r="F52" s="8">
        <v>518993.72</v>
      </c>
      <c r="G52" s="8">
        <v>1556981.1800000002</v>
      </c>
    </row>
    <row r="53" spans="1:7" ht="15" customHeight="1" outlineLevel="1" x14ac:dyDescent="0.25">
      <c r="A53" s="66"/>
      <c r="B53" s="125" t="s">
        <v>36</v>
      </c>
      <c r="C53" s="36">
        <v>5189937.25</v>
      </c>
      <c r="D53" s="36">
        <v>5189937.25</v>
      </c>
      <c r="E53" s="36">
        <v>3113962.3499999996</v>
      </c>
      <c r="F53" s="36">
        <v>518993.72</v>
      </c>
      <c r="G53" s="36">
        <v>1556981.1800000002</v>
      </c>
    </row>
    <row r="54" spans="1:7" s="23" customFormat="1" ht="21.75" customHeight="1" x14ac:dyDescent="0.2">
      <c r="A54" s="48">
        <v>10</v>
      </c>
      <c r="B54" s="124" t="s">
        <v>93</v>
      </c>
      <c r="C54" s="8">
        <v>24637360.170000002</v>
      </c>
      <c r="D54" s="8">
        <v>24637360.170000002</v>
      </c>
      <c r="E54" s="8">
        <v>19285963.930000003</v>
      </c>
      <c r="F54" s="8">
        <v>2463736</v>
      </c>
      <c r="G54" s="8">
        <v>2887660.2399999998</v>
      </c>
    </row>
    <row r="55" spans="1:7" s="58" customFormat="1" outlineLevel="1" x14ac:dyDescent="0.25">
      <c r="A55" s="68"/>
      <c r="B55" s="36" t="s">
        <v>29</v>
      </c>
      <c r="C55" s="36">
        <v>2399438.5</v>
      </c>
      <c r="D55" s="36">
        <v>2399438.5</v>
      </c>
      <c r="E55" s="36">
        <v>1850238.17</v>
      </c>
      <c r="F55" s="36">
        <v>239943.84999999998</v>
      </c>
      <c r="G55" s="36">
        <v>309256.48</v>
      </c>
    </row>
    <row r="56" spans="1:7" s="58" customFormat="1" x14ac:dyDescent="0.25">
      <c r="A56" s="68"/>
      <c r="B56" s="36" t="s">
        <v>26</v>
      </c>
      <c r="C56" s="36">
        <v>9780254.7699999996</v>
      </c>
      <c r="D56" s="36">
        <v>9780254.7700000014</v>
      </c>
      <c r="E56" s="36">
        <v>7541681.4100000001</v>
      </c>
      <c r="F56" s="36">
        <v>978025.47000000009</v>
      </c>
      <c r="G56" s="36">
        <v>1260547.8899999999</v>
      </c>
    </row>
    <row r="57" spans="1:7" s="58" customFormat="1" outlineLevel="1" x14ac:dyDescent="0.25">
      <c r="A57" s="68"/>
      <c r="B57" s="125" t="s">
        <v>27</v>
      </c>
      <c r="C57" s="141">
        <v>2036612.8299999998</v>
      </c>
      <c r="D57" s="36">
        <v>2036612.83</v>
      </c>
      <c r="E57" s="36">
        <v>1570458.58</v>
      </c>
      <c r="F57" s="36">
        <v>203661.28000000003</v>
      </c>
      <c r="G57" s="36">
        <v>262492.96999999997</v>
      </c>
    </row>
    <row r="58" spans="1:7" s="58" customFormat="1" x14ac:dyDescent="0.25">
      <c r="A58" s="68"/>
      <c r="B58" s="125" t="s">
        <v>28</v>
      </c>
      <c r="C58" s="141">
        <v>1431214.8800000001</v>
      </c>
      <c r="D58" s="36">
        <v>1431214.8800000001</v>
      </c>
      <c r="E58" s="36">
        <v>1103628.3700000001</v>
      </c>
      <c r="F58" s="36">
        <v>143121.48000000001</v>
      </c>
      <c r="G58" s="36">
        <v>184465.03</v>
      </c>
    </row>
    <row r="59" spans="1:7" s="58" customFormat="1" outlineLevel="1" x14ac:dyDescent="0.25">
      <c r="A59" s="68"/>
      <c r="B59" s="125" t="s">
        <v>37</v>
      </c>
      <c r="C59" s="141">
        <v>8969839.1899999995</v>
      </c>
      <c r="D59" s="36">
        <v>8969839.1899999995</v>
      </c>
      <c r="E59" s="36">
        <v>7203894.9199999999</v>
      </c>
      <c r="F59" s="36">
        <v>896983.92</v>
      </c>
      <c r="G59" s="36">
        <v>868960.35</v>
      </c>
    </row>
    <row r="60" spans="1:7" s="58" customFormat="1" outlineLevel="1" x14ac:dyDescent="0.25">
      <c r="A60" s="68"/>
      <c r="B60" s="125" t="s">
        <v>86</v>
      </c>
      <c r="C60" s="141">
        <v>20000</v>
      </c>
      <c r="D60" s="36">
        <v>20000</v>
      </c>
      <c r="E60" s="36">
        <v>16062.48</v>
      </c>
      <c r="F60" s="36">
        <v>2000</v>
      </c>
      <c r="G60" s="36">
        <v>1937.52</v>
      </c>
    </row>
    <row r="61" spans="1:7" s="12" customFormat="1" ht="21.75" customHeight="1" x14ac:dyDescent="0.25">
      <c r="A61" s="48">
        <v>11</v>
      </c>
      <c r="B61" s="131" t="s">
        <v>94</v>
      </c>
      <c r="C61" s="8">
        <v>19771539.239999998</v>
      </c>
      <c r="D61" s="8">
        <v>19771539.240000002</v>
      </c>
      <c r="E61" s="8">
        <v>15481409.819999998</v>
      </c>
      <c r="F61" s="8">
        <v>1977153.93</v>
      </c>
      <c r="G61" s="8">
        <v>2312975.4900000002</v>
      </c>
    </row>
    <row r="62" spans="1:7" ht="15" customHeight="1" outlineLevel="1" x14ac:dyDescent="0.25">
      <c r="A62" s="66"/>
      <c r="B62" s="125" t="s">
        <v>37</v>
      </c>
      <c r="C62" s="36">
        <v>19501717.91</v>
      </c>
      <c r="D62" s="36">
        <v>19501717.909999996</v>
      </c>
      <c r="E62" s="36">
        <v>15306534.889999999</v>
      </c>
      <c r="F62" s="36">
        <v>1950171.8</v>
      </c>
      <c r="G62" s="36">
        <v>2245011.2200000002</v>
      </c>
    </row>
    <row r="63" spans="1:7" s="58" customFormat="1" x14ac:dyDescent="0.25">
      <c r="A63" s="66"/>
      <c r="B63" s="125" t="s">
        <v>42</v>
      </c>
      <c r="C63" s="36">
        <v>249821.33</v>
      </c>
      <c r="D63" s="36">
        <v>249821.33</v>
      </c>
      <c r="E63" s="36">
        <v>174874.93</v>
      </c>
      <c r="F63" s="36">
        <v>24982.13</v>
      </c>
      <c r="G63" s="36">
        <v>49964.27</v>
      </c>
    </row>
    <row r="64" spans="1:7" s="58" customFormat="1" outlineLevel="1" x14ac:dyDescent="0.25">
      <c r="A64" s="68"/>
      <c r="B64" s="36" t="s">
        <v>86</v>
      </c>
      <c r="C64" s="36">
        <v>20000</v>
      </c>
      <c r="D64" s="36">
        <v>20000</v>
      </c>
      <c r="E64" s="36"/>
      <c r="F64" s="36">
        <v>2000</v>
      </c>
      <c r="G64" s="36">
        <v>18000</v>
      </c>
    </row>
    <row r="65" spans="1:7" s="12" customFormat="1" ht="21.75" customHeight="1" x14ac:dyDescent="0.25">
      <c r="A65" s="48">
        <v>12</v>
      </c>
      <c r="B65" s="124" t="s">
        <v>66</v>
      </c>
      <c r="C65" s="8">
        <v>19866749.110000003</v>
      </c>
      <c r="D65" s="49">
        <v>19866749.109999999</v>
      </c>
      <c r="E65" s="49">
        <v>14434979.859999999</v>
      </c>
      <c r="F65" s="49">
        <v>1986674.9000000001</v>
      </c>
      <c r="G65" s="49">
        <v>3445094.3499999996</v>
      </c>
    </row>
    <row r="66" spans="1:7" ht="15" customHeight="1" outlineLevel="1" x14ac:dyDescent="0.25">
      <c r="A66" s="48"/>
      <c r="B66" s="36" t="s">
        <v>29</v>
      </c>
      <c r="C66" s="36">
        <v>937411.28</v>
      </c>
      <c r="D66" s="36">
        <v>937411.28</v>
      </c>
      <c r="E66" s="36">
        <v>599943.21000000008</v>
      </c>
      <c r="F66" s="36">
        <v>93741.13</v>
      </c>
      <c r="G66" s="36">
        <v>243726.94</v>
      </c>
    </row>
    <row r="67" spans="1:7" s="58" customFormat="1" x14ac:dyDescent="0.25">
      <c r="A67" s="68"/>
      <c r="B67" s="36" t="s">
        <v>26</v>
      </c>
      <c r="C67" s="36">
        <v>4264332.76</v>
      </c>
      <c r="D67" s="36">
        <v>4264332.76</v>
      </c>
      <c r="E67" s="36">
        <v>3837899.4899999998</v>
      </c>
      <c r="F67" s="36">
        <v>426433.27</v>
      </c>
      <c r="G67" s="36">
        <v>0</v>
      </c>
    </row>
    <row r="68" spans="1:7" s="58" customFormat="1" outlineLevel="1" x14ac:dyDescent="0.25">
      <c r="A68" s="68"/>
      <c r="B68" s="36" t="s">
        <v>27</v>
      </c>
      <c r="C68" s="141">
        <v>1392938.57</v>
      </c>
      <c r="D68" s="36">
        <v>1392938.57</v>
      </c>
      <c r="E68" s="36">
        <v>1253644.71</v>
      </c>
      <c r="F68" s="36">
        <v>139293.86000000002</v>
      </c>
      <c r="G68" s="36">
        <v>0</v>
      </c>
    </row>
    <row r="69" spans="1:7" s="58" customFormat="1" x14ac:dyDescent="0.25">
      <c r="A69" s="68"/>
      <c r="B69" s="36" t="s">
        <v>28</v>
      </c>
      <c r="C69" s="36">
        <v>959114.99</v>
      </c>
      <c r="D69" s="36">
        <v>959114.99</v>
      </c>
      <c r="E69" s="36">
        <v>863203.5</v>
      </c>
      <c r="F69" s="36">
        <v>95911.489999999991</v>
      </c>
      <c r="G69" s="36">
        <v>0</v>
      </c>
    </row>
    <row r="70" spans="1:7" ht="15" customHeight="1" outlineLevel="1" x14ac:dyDescent="0.25">
      <c r="A70" s="48"/>
      <c r="B70" s="36" t="s">
        <v>37</v>
      </c>
      <c r="C70" s="36">
        <v>12312951.510000002</v>
      </c>
      <c r="D70" s="50">
        <v>12312951.51</v>
      </c>
      <c r="E70" s="50">
        <v>7880288.9500000002</v>
      </c>
      <c r="F70" s="50">
        <v>1231295.1500000001</v>
      </c>
      <c r="G70" s="50">
        <v>3201367.4099999997</v>
      </c>
    </row>
    <row r="71" spans="1:7" s="23" customFormat="1" ht="21.75" customHeight="1" x14ac:dyDescent="0.2">
      <c r="A71" s="48">
        <v>13</v>
      </c>
      <c r="B71" s="124" t="s">
        <v>95</v>
      </c>
      <c r="C71" s="8">
        <v>25406736.579999998</v>
      </c>
      <c r="D71" s="49">
        <v>25406736.579999998</v>
      </c>
      <c r="E71" s="8">
        <v>15244041.939999999</v>
      </c>
      <c r="F71" s="8">
        <v>2540673.6599999997</v>
      </c>
      <c r="G71" s="8">
        <v>7622020.9799999995</v>
      </c>
    </row>
    <row r="72" spans="1:7" ht="15" customHeight="1" outlineLevel="1" x14ac:dyDescent="0.25">
      <c r="A72" s="48"/>
      <c r="B72" s="36" t="s">
        <v>37</v>
      </c>
      <c r="C72" s="36">
        <v>25153369.77</v>
      </c>
      <c r="D72" s="50">
        <v>25153369.77</v>
      </c>
      <c r="E72" s="50">
        <v>15092021.859999999</v>
      </c>
      <c r="F72" s="50">
        <v>2515336.98</v>
      </c>
      <c r="G72" s="50">
        <v>7546010.9299999997</v>
      </c>
    </row>
    <row r="73" spans="1:7" s="58" customFormat="1" x14ac:dyDescent="0.25">
      <c r="A73" s="68"/>
      <c r="B73" s="36" t="s">
        <v>42</v>
      </c>
      <c r="C73" s="36">
        <v>169340.06</v>
      </c>
      <c r="D73" s="36">
        <v>169340.06</v>
      </c>
      <c r="E73" s="36">
        <v>101604.03</v>
      </c>
      <c r="F73" s="36">
        <v>16934.009999999998</v>
      </c>
      <c r="G73" s="36">
        <v>50802.02</v>
      </c>
    </row>
    <row r="74" spans="1:7" s="23" customFormat="1" ht="15" customHeight="1" x14ac:dyDescent="0.25">
      <c r="A74" s="48"/>
      <c r="B74" s="36" t="s">
        <v>82</v>
      </c>
      <c r="C74" s="141">
        <v>84026.75</v>
      </c>
      <c r="D74" s="36">
        <v>84026.75</v>
      </c>
      <c r="E74" s="36">
        <v>50416.049999999996</v>
      </c>
      <c r="F74" s="36">
        <v>8402.67</v>
      </c>
      <c r="G74" s="36">
        <v>25208.03</v>
      </c>
    </row>
    <row r="75" spans="1:7" s="12" customFormat="1" ht="21.75" customHeight="1" x14ac:dyDescent="0.25">
      <c r="A75" s="48">
        <v>14</v>
      </c>
      <c r="B75" s="124" t="s">
        <v>96</v>
      </c>
      <c r="C75" s="8">
        <v>19254893.509999998</v>
      </c>
      <c r="D75" s="49">
        <v>19254893.509999998</v>
      </c>
      <c r="E75" s="49">
        <v>11552936.099999998</v>
      </c>
      <c r="F75" s="49">
        <v>1925489.35</v>
      </c>
      <c r="G75" s="49">
        <v>5776468.0600000005</v>
      </c>
    </row>
    <row r="76" spans="1:7" s="23" customFormat="1" ht="15" customHeight="1" x14ac:dyDescent="0.2">
      <c r="A76" s="48"/>
      <c r="B76" s="36" t="s">
        <v>36</v>
      </c>
      <c r="C76" s="36">
        <v>18965075</v>
      </c>
      <c r="D76" s="50">
        <v>18965075</v>
      </c>
      <c r="E76" s="50">
        <v>11379044.999999998</v>
      </c>
      <c r="F76" s="50">
        <v>1896507.5</v>
      </c>
      <c r="G76" s="50">
        <v>5689522.5000000009</v>
      </c>
    </row>
    <row r="77" spans="1:7" s="41" customFormat="1" ht="15" customHeight="1" outlineLevel="1" x14ac:dyDescent="0.25">
      <c r="A77" s="48"/>
      <c r="B77" s="36" t="s">
        <v>42</v>
      </c>
      <c r="C77" s="36">
        <v>184292.79</v>
      </c>
      <c r="D77" s="50">
        <v>184292.78999999998</v>
      </c>
      <c r="E77" s="50">
        <v>110575.67</v>
      </c>
      <c r="F77" s="50">
        <v>18429.28</v>
      </c>
      <c r="G77" s="50">
        <v>55287.839999999997</v>
      </c>
    </row>
    <row r="78" spans="1:7" s="23" customFormat="1" ht="15" customHeight="1" x14ac:dyDescent="0.2">
      <c r="A78" s="48"/>
      <c r="B78" s="36" t="s">
        <v>82</v>
      </c>
      <c r="C78" s="36">
        <v>105525.72</v>
      </c>
      <c r="D78" s="50">
        <v>105525.72</v>
      </c>
      <c r="E78" s="50">
        <v>63315.43</v>
      </c>
      <c r="F78" s="50">
        <v>10552.57</v>
      </c>
      <c r="G78" s="50">
        <v>31657.72</v>
      </c>
    </row>
    <row r="79" spans="1:7" s="12" customFormat="1" ht="21.75" customHeight="1" x14ac:dyDescent="0.25">
      <c r="A79" s="187">
        <v>15</v>
      </c>
      <c r="B79" s="131" t="s">
        <v>97</v>
      </c>
      <c r="C79" s="8">
        <v>21817077.75</v>
      </c>
      <c r="D79" s="8">
        <v>21817077.75</v>
      </c>
      <c r="E79" s="8">
        <v>16079418.390000001</v>
      </c>
      <c r="F79" s="8">
        <v>2181707.77</v>
      </c>
      <c r="G79" s="8">
        <v>3555951.59</v>
      </c>
    </row>
    <row r="80" spans="1:7" s="23" customFormat="1" ht="15" customHeight="1" x14ac:dyDescent="0.2">
      <c r="A80" s="66"/>
      <c r="B80" s="125" t="s">
        <v>29</v>
      </c>
      <c r="C80" s="36">
        <v>740913.46</v>
      </c>
      <c r="D80" s="36">
        <v>740913.46</v>
      </c>
      <c r="E80" s="36">
        <v>561093.77</v>
      </c>
      <c r="F80" s="36">
        <v>74091.350000000006</v>
      </c>
      <c r="G80" s="36">
        <v>105728.34</v>
      </c>
    </row>
    <row r="81" spans="1:7" s="192" customFormat="1" x14ac:dyDescent="0.25">
      <c r="A81" s="68"/>
      <c r="B81" s="36" t="s">
        <v>26</v>
      </c>
      <c r="C81" s="36">
        <v>7017405.3300000001</v>
      </c>
      <c r="D81" s="36">
        <v>7017405.3300000001</v>
      </c>
      <c r="E81" s="36">
        <v>6315664.7999999998</v>
      </c>
      <c r="F81" s="36">
        <v>701740.53</v>
      </c>
      <c r="G81" s="36">
        <v>0</v>
      </c>
    </row>
    <row r="82" spans="1:7" s="192" customFormat="1" x14ac:dyDescent="0.25">
      <c r="A82" s="68"/>
      <c r="B82" s="36" t="s">
        <v>27</v>
      </c>
      <c r="C82" s="141">
        <v>1513171.3900000001</v>
      </c>
      <c r="D82" s="36">
        <v>1513171.3900000001</v>
      </c>
      <c r="E82" s="36">
        <v>1361854.25</v>
      </c>
      <c r="F82" s="36">
        <v>151317.14000000001</v>
      </c>
      <c r="G82" s="36">
        <v>0</v>
      </c>
    </row>
    <row r="83" spans="1:7" s="58" customFormat="1" x14ac:dyDescent="0.25">
      <c r="A83" s="68"/>
      <c r="B83" s="36" t="s">
        <v>28</v>
      </c>
      <c r="C83" s="36">
        <v>1044843.4299999999</v>
      </c>
      <c r="D83" s="36">
        <v>1044843.4299999999</v>
      </c>
      <c r="E83" s="36">
        <v>940359.09</v>
      </c>
      <c r="F83" s="36">
        <v>104484.34</v>
      </c>
      <c r="G83" s="36">
        <v>0</v>
      </c>
    </row>
    <row r="84" spans="1:7" s="23" customFormat="1" ht="15" customHeight="1" x14ac:dyDescent="0.25">
      <c r="A84" s="48"/>
      <c r="B84" s="36" t="s">
        <v>36</v>
      </c>
      <c r="C84" s="141">
        <v>10900279.710000001</v>
      </c>
      <c r="D84" s="50">
        <v>10900279.710000001</v>
      </c>
      <c r="E84" s="50">
        <v>6540167.8200000003</v>
      </c>
      <c r="F84" s="50">
        <v>1090027.97</v>
      </c>
      <c r="G84" s="50">
        <v>3270083.92</v>
      </c>
    </row>
    <row r="85" spans="1:7" s="58" customFormat="1" x14ac:dyDescent="0.25">
      <c r="A85" s="68"/>
      <c r="B85" s="25" t="s">
        <v>42</v>
      </c>
      <c r="C85" s="36">
        <v>529287.1</v>
      </c>
      <c r="D85" s="36">
        <v>529287.1</v>
      </c>
      <c r="E85" s="36">
        <v>317572.25999999995</v>
      </c>
      <c r="F85" s="36">
        <v>52928.71</v>
      </c>
      <c r="G85" s="36">
        <v>158786.13000000003</v>
      </c>
    </row>
    <row r="86" spans="1:7" s="23" customFormat="1" ht="15" customHeight="1" x14ac:dyDescent="0.25">
      <c r="A86" s="48"/>
      <c r="B86" s="36" t="s">
        <v>82</v>
      </c>
      <c r="C86" s="141">
        <v>71177.33</v>
      </c>
      <c r="D86" s="50">
        <v>71177.33</v>
      </c>
      <c r="E86" s="50">
        <v>42706.400000000001</v>
      </c>
      <c r="F86" s="50">
        <v>7117.73</v>
      </c>
      <c r="G86" s="50">
        <v>21353.200000000001</v>
      </c>
    </row>
    <row r="87" spans="1:7" s="23" customFormat="1" ht="21.75" customHeight="1" x14ac:dyDescent="0.2">
      <c r="A87" s="48">
        <v>16</v>
      </c>
      <c r="B87" s="124" t="s">
        <v>98</v>
      </c>
      <c r="C87" s="8">
        <v>21490502.859999999</v>
      </c>
      <c r="D87" s="49">
        <v>21490502.859999999</v>
      </c>
      <c r="E87" s="49">
        <v>12894301.720000001</v>
      </c>
      <c r="F87" s="49">
        <v>2149050.2800000003</v>
      </c>
      <c r="G87" s="49">
        <v>6447150.8600000003</v>
      </c>
    </row>
    <row r="88" spans="1:7" s="23" customFormat="1" ht="15" customHeight="1" x14ac:dyDescent="0.25">
      <c r="A88" s="48"/>
      <c r="B88" s="36" t="s">
        <v>36</v>
      </c>
      <c r="C88" s="141">
        <v>21178614.300000001</v>
      </c>
      <c r="D88" s="50">
        <v>21178614.300000001</v>
      </c>
      <c r="E88" s="50">
        <v>12707168.58</v>
      </c>
      <c r="F88" s="50">
        <v>2117861.4300000002</v>
      </c>
      <c r="G88" s="50">
        <v>6353584.29</v>
      </c>
    </row>
    <row r="89" spans="1:7" s="23" customFormat="1" ht="15" customHeight="1" x14ac:dyDescent="0.25">
      <c r="A89" s="48"/>
      <c r="B89" s="36" t="s">
        <v>42</v>
      </c>
      <c r="C89" s="141">
        <v>199121.23</v>
      </c>
      <c r="D89" s="50">
        <v>199121.23</v>
      </c>
      <c r="E89" s="50">
        <v>119472.74</v>
      </c>
      <c r="F89" s="50">
        <v>19912.12</v>
      </c>
      <c r="G89" s="50">
        <v>59736.37</v>
      </c>
    </row>
    <row r="90" spans="1:7" s="23" customFormat="1" ht="15" customHeight="1" x14ac:dyDescent="0.25">
      <c r="A90" s="48"/>
      <c r="B90" s="36" t="s">
        <v>82</v>
      </c>
      <c r="C90" s="141">
        <v>112767.33</v>
      </c>
      <c r="D90" s="50">
        <v>112767.32999999999</v>
      </c>
      <c r="E90" s="50">
        <v>67660.399999999994</v>
      </c>
      <c r="F90" s="50">
        <v>11276.73</v>
      </c>
      <c r="G90" s="50">
        <v>33830.199999999997</v>
      </c>
    </row>
    <row r="91" spans="1:7" s="23" customFormat="1" ht="21.75" customHeight="1" x14ac:dyDescent="0.2">
      <c r="A91" s="48">
        <v>17</v>
      </c>
      <c r="B91" s="124" t="s">
        <v>67</v>
      </c>
      <c r="C91" s="8">
        <v>3756301.71</v>
      </c>
      <c r="D91" s="8">
        <v>3756301.71</v>
      </c>
      <c r="E91" s="8">
        <v>2924620.74</v>
      </c>
      <c r="F91" s="8">
        <v>375630.17</v>
      </c>
      <c r="G91" s="8">
        <v>456050.8</v>
      </c>
    </row>
    <row r="92" spans="1:7" s="23" customFormat="1" ht="15" customHeight="1" x14ac:dyDescent="0.25">
      <c r="A92" s="48"/>
      <c r="B92" s="36" t="s">
        <v>29</v>
      </c>
      <c r="C92" s="141">
        <v>510751.4</v>
      </c>
      <c r="D92" s="50">
        <v>510751.4</v>
      </c>
      <c r="E92" s="50">
        <v>306450.84000000003</v>
      </c>
      <c r="F92" s="50">
        <v>51075.140000000007</v>
      </c>
      <c r="G92" s="50">
        <v>153225.41999999998</v>
      </c>
    </row>
    <row r="93" spans="1:7" s="58" customFormat="1" outlineLevel="1" x14ac:dyDescent="0.25">
      <c r="A93" s="68"/>
      <c r="B93" s="36" t="s">
        <v>26</v>
      </c>
      <c r="C93" s="36">
        <v>2308274.23</v>
      </c>
      <c r="D93" s="36">
        <v>2308274.23</v>
      </c>
      <c r="E93" s="36">
        <v>1925025.99</v>
      </c>
      <c r="F93" s="36">
        <v>230827.41999999998</v>
      </c>
      <c r="G93" s="36">
        <v>152420.82</v>
      </c>
    </row>
    <row r="94" spans="1:7" ht="15" customHeight="1" outlineLevel="1" x14ac:dyDescent="0.25">
      <c r="A94" s="48"/>
      <c r="B94" s="36" t="s">
        <v>27</v>
      </c>
      <c r="C94" s="141">
        <v>163165.03</v>
      </c>
      <c r="D94" s="36">
        <v>163165.03</v>
      </c>
      <c r="E94" s="36">
        <v>136074.35999999999</v>
      </c>
      <c r="F94" s="36">
        <v>16316.5</v>
      </c>
      <c r="G94" s="36">
        <v>10774.17</v>
      </c>
    </row>
    <row r="95" spans="1:7" ht="15" customHeight="1" outlineLevel="1" x14ac:dyDescent="0.25">
      <c r="A95" s="48"/>
      <c r="B95" s="36" t="s">
        <v>28</v>
      </c>
      <c r="C95" s="141">
        <v>395793.76</v>
      </c>
      <c r="D95" s="36">
        <v>395793.76</v>
      </c>
      <c r="E95" s="36">
        <v>330079.18</v>
      </c>
      <c r="F95" s="36">
        <v>39579.379999999997</v>
      </c>
      <c r="G95" s="36">
        <v>26135.200000000001</v>
      </c>
    </row>
    <row r="96" spans="1:7" s="23" customFormat="1" ht="15" customHeight="1" x14ac:dyDescent="0.25">
      <c r="A96" s="48"/>
      <c r="B96" s="36" t="s">
        <v>42</v>
      </c>
      <c r="C96" s="141">
        <v>323317.28999999998</v>
      </c>
      <c r="D96" s="36">
        <v>323317.29000000004</v>
      </c>
      <c r="E96" s="36">
        <v>193990.37</v>
      </c>
      <c r="F96" s="36">
        <v>32331.73</v>
      </c>
      <c r="G96" s="36">
        <v>96995.19</v>
      </c>
    </row>
    <row r="97" spans="1:7" s="58" customFormat="1" outlineLevel="1" x14ac:dyDescent="0.25">
      <c r="A97" s="68"/>
      <c r="B97" s="36" t="s">
        <v>82</v>
      </c>
      <c r="C97" s="36">
        <v>55000</v>
      </c>
      <c r="D97" s="36">
        <v>55000</v>
      </c>
      <c r="E97" s="36">
        <v>33000</v>
      </c>
      <c r="F97" s="36">
        <v>5500</v>
      </c>
      <c r="G97" s="36">
        <v>16500</v>
      </c>
    </row>
    <row r="98" spans="1:7" s="12" customFormat="1" ht="21.75" customHeight="1" outlineLevel="1" x14ac:dyDescent="0.25">
      <c r="A98" s="48">
        <v>18</v>
      </c>
      <c r="B98" s="124" t="s">
        <v>68</v>
      </c>
      <c r="C98" s="8">
        <v>3170632.3999999994</v>
      </c>
      <c r="D98" s="8">
        <v>3170632.3999999994</v>
      </c>
      <c r="E98" s="8">
        <v>2468624.4499999997</v>
      </c>
      <c r="F98" s="8">
        <v>317063.24</v>
      </c>
      <c r="G98" s="8">
        <v>384944.71</v>
      </c>
    </row>
    <row r="99" spans="1:7" ht="15" customHeight="1" outlineLevel="1" x14ac:dyDescent="0.25">
      <c r="A99" s="48"/>
      <c r="B99" s="36" t="s">
        <v>29</v>
      </c>
      <c r="C99" s="141">
        <v>510751.4</v>
      </c>
      <c r="D99" s="50">
        <v>510751.4</v>
      </c>
      <c r="E99" s="50">
        <v>306450.84000000003</v>
      </c>
      <c r="F99" s="50">
        <v>51075.14</v>
      </c>
      <c r="G99" s="50">
        <v>153225.42000000001</v>
      </c>
    </row>
    <row r="100" spans="1:7" ht="15" customHeight="1" outlineLevel="1" x14ac:dyDescent="0.25">
      <c r="A100" s="48"/>
      <c r="B100" s="36" t="s">
        <v>26</v>
      </c>
      <c r="C100" s="141">
        <v>2361001.2599999998</v>
      </c>
      <c r="D100" s="50">
        <v>2361001.2599999998</v>
      </c>
      <c r="E100" s="50">
        <v>1982845.7599999998</v>
      </c>
      <c r="F100" s="50">
        <v>236100.13</v>
      </c>
      <c r="G100" s="50">
        <v>142055.37</v>
      </c>
    </row>
    <row r="101" spans="1:7" s="58" customFormat="1" x14ac:dyDescent="0.25">
      <c r="A101" s="68"/>
      <c r="B101" s="36" t="s">
        <v>42</v>
      </c>
      <c r="C101" s="36">
        <v>248879.74</v>
      </c>
      <c r="D101" s="36">
        <v>248879.74</v>
      </c>
      <c r="E101" s="36">
        <v>149327.85</v>
      </c>
      <c r="F101" s="36">
        <v>24887.97</v>
      </c>
      <c r="G101" s="36">
        <v>74663.92</v>
      </c>
    </row>
    <row r="102" spans="1:7" ht="15" customHeight="1" outlineLevel="1" x14ac:dyDescent="0.25">
      <c r="A102" s="48"/>
      <c r="B102" s="36" t="s">
        <v>82</v>
      </c>
      <c r="C102" s="141">
        <v>50000</v>
      </c>
      <c r="D102" s="36">
        <v>50000</v>
      </c>
      <c r="E102" s="36">
        <v>30000</v>
      </c>
      <c r="F102" s="36">
        <v>5000</v>
      </c>
      <c r="G102" s="36">
        <v>15000</v>
      </c>
    </row>
    <row r="103" spans="1:7" s="12" customFormat="1" ht="21.75" customHeight="1" x14ac:dyDescent="0.25">
      <c r="A103" s="48">
        <v>19</v>
      </c>
      <c r="B103" s="124" t="s">
        <v>99</v>
      </c>
      <c r="C103" s="8">
        <v>15778409.6</v>
      </c>
      <c r="D103" s="8">
        <v>15778409.600000001</v>
      </c>
      <c r="E103" s="8">
        <v>9467045.7599999998</v>
      </c>
      <c r="F103" s="8">
        <v>1577840.97</v>
      </c>
      <c r="G103" s="8">
        <v>4733522.87</v>
      </c>
    </row>
    <row r="104" spans="1:7" ht="15" customHeight="1" x14ac:dyDescent="0.25">
      <c r="A104" s="48"/>
      <c r="B104" s="36" t="s">
        <v>36</v>
      </c>
      <c r="C104" s="141">
        <v>15513195.439999999</v>
      </c>
      <c r="D104" s="36">
        <v>15513195.440000001</v>
      </c>
      <c r="E104" s="36">
        <v>9281395.8499999996</v>
      </c>
      <c r="F104" s="36">
        <v>1551319.55</v>
      </c>
      <c r="G104" s="36">
        <v>4680480.04</v>
      </c>
    </row>
    <row r="105" spans="1:7" ht="15" customHeight="1" x14ac:dyDescent="0.25">
      <c r="A105" s="48"/>
      <c r="B105" s="36" t="s">
        <v>42</v>
      </c>
      <c r="C105" s="141">
        <v>220214.16</v>
      </c>
      <c r="D105" s="36">
        <v>220214.16000000003</v>
      </c>
      <c r="E105" s="36">
        <v>154149.91</v>
      </c>
      <c r="F105" s="36">
        <v>22021.42</v>
      </c>
      <c r="G105" s="36">
        <v>44042.83</v>
      </c>
    </row>
    <row r="106" spans="1:7" s="41" customFormat="1" ht="15" customHeight="1" x14ac:dyDescent="0.25">
      <c r="A106" s="48"/>
      <c r="B106" s="36" t="s">
        <v>82</v>
      </c>
      <c r="C106" s="141">
        <v>45000</v>
      </c>
      <c r="D106" s="50">
        <v>45000</v>
      </c>
      <c r="E106" s="50">
        <v>31499.999999999996</v>
      </c>
      <c r="F106" s="50">
        <v>4500</v>
      </c>
      <c r="G106" s="50">
        <v>9000.0000000000036</v>
      </c>
    </row>
    <row r="107" spans="1:7" s="38" customFormat="1" ht="21.75" customHeight="1" x14ac:dyDescent="0.25">
      <c r="A107" s="48">
        <v>20</v>
      </c>
      <c r="B107" s="124" t="s">
        <v>100</v>
      </c>
      <c r="C107" s="8">
        <v>40096461.259999998</v>
      </c>
      <c r="D107" s="49">
        <v>40096461.260000005</v>
      </c>
      <c r="E107" s="49">
        <v>31788195.010000002</v>
      </c>
      <c r="F107" s="49">
        <v>4009646.13</v>
      </c>
      <c r="G107" s="49">
        <v>4298620.120000001</v>
      </c>
    </row>
    <row r="108" spans="1:7" s="192" customFormat="1" x14ac:dyDescent="0.25">
      <c r="A108" s="66"/>
      <c r="B108" s="125" t="s">
        <v>26</v>
      </c>
      <c r="C108" s="36">
        <v>15114709.74</v>
      </c>
      <c r="D108" s="36">
        <v>15114709.74</v>
      </c>
      <c r="E108" s="36">
        <v>12326966.02</v>
      </c>
      <c r="F108" s="36">
        <v>1511470.97</v>
      </c>
      <c r="G108" s="36">
        <v>1276272.75</v>
      </c>
    </row>
    <row r="109" spans="1:7" s="58" customFormat="1" x14ac:dyDescent="0.25">
      <c r="A109" s="66"/>
      <c r="B109" s="125" t="s">
        <v>27</v>
      </c>
      <c r="C109" s="36">
        <v>6514344.1600000001</v>
      </c>
      <c r="D109" s="36">
        <v>6514344.1599999992</v>
      </c>
      <c r="E109" s="36">
        <v>5312844.2699999996</v>
      </c>
      <c r="F109" s="36">
        <v>651434.42000000004</v>
      </c>
      <c r="G109" s="36">
        <v>550065.47000000009</v>
      </c>
    </row>
    <row r="110" spans="1:7" s="58" customFormat="1" x14ac:dyDescent="0.25">
      <c r="A110" s="68"/>
      <c r="B110" s="36" t="s">
        <v>28</v>
      </c>
      <c r="C110" s="36">
        <v>3020342.08</v>
      </c>
      <c r="D110" s="36">
        <v>3020342.0799999996</v>
      </c>
      <c r="E110" s="36">
        <v>2463272.8499999996</v>
      </c>
      <c r="F110" s="36">
        <v>302034.21000000002</v>
      </c>
      <c r="G110" s="36">
        <v>255035.02000000002</v>
      </c>
    </row>
    <row r="111" spans="1:7" ht="15" customHeight="1" x14ac:dyDescent="0.25">
      <c r="A111" s="48"/>
      <c r="B111" s="36" t="s">
        <v>36</v>
      </c>
      <c r="C111" s="141">
        <v>14952921.310000002</v>
      </c>
      <c r="D111" s="50">
        <v>14952921.310000002</v>
      </c>
      <c r="E111" s="50">
        <v>11302913.220000001</v>
      </c>
      <c r="F111" s="50">
        <v>1495292.13</v>
      </c>
      <c r="G111" s="50">
        <v>2154715.9600000004</v>
      </c>
    </row>
    <row r="112" spans="1:7" ht="15" customHeight="1" x14ac:dyDescent="0.25">
      <c r="A112" s="48"/>
      <c r="B112" s="36" t="s">
        <v>42</v>
      </c>
      <c r="C112" s="141">
        <v>396495.97</v>
      </c>
      <c r="D112" s="50">
        <v>396495.97</v>
      </c>
      <c r="E112" s="50">
        <v>306672.21000000002</v>
      </c>
      <c r="F112" s="50">
        <v>39649.599999999999</v>
      </c>
      <c r="G112" s="50">
        <v>50174.16</v>
      </c>
    </row>
    <row r="113" spans="1:7" ht="15" customHeight="1" x14ac:dyDescent="0.25">
      <c r="A113" s="48"/>
      <c r="B113" s="36" t="s">
        <v>82</v>
      </c>
      <c r="C113" s="141">
        <v>97648</v>
      </c>
      <c r="D113" s="50">
        <v>97648</v>
      </c>
      <c r="E113" s="50">
        <v>75526.44</v>
      </c>
      <c r="F113" s="50">
        <v>9764.8000000000011</v>
      </c>
      <c r="G113" s="50">
        <v>12356.76</v>
      </c>
    </row>
    <row r="114" spans="1:7" ht="21.75" customHeight="1" x14ac:dyDescent="0.25">
      <c r="A114" s="48">
        <v>21</v>
      </c>
      <c r="B114" s="124" t="s">
        <v>69</v>
      </c>
      <c r="C114" s="8">
        <v>24397752.140000001</v>
      </c>
      <c r="D114" s="8">
        <v>24397752.140000001</v>
      </c>
      <c r="E114" s="8">
        <v>19342367.84</v>
      </c>
      <c r="F114" s="8">
        <v>2439775.21</v>
      </c>
      <c r="G114" s="8">
        <v>2615609.09</v>
      </c>
    </row>
    <row r="115" spans="1:7" ht="15" customHeight="1" outlineLevel="1" x14ac:dyDescent="0.25">
      <c r="A115" s="48"/>
      <c r="B115" s="36" t="s">
        <v>26</v>
      </c>
      <c r="C115" s="141">
        <v>16011543.27</v>
      </c>
      <c r="D115" s="50">
        <v>16011543.27</v>
      </c>
      <c r="E115" s="50">
        <v>12700300.32</v>
      </c>
      <c r="F115" s="50">
        <v>1601154.32</v>
      </c>
      <c r="G115" s="50">
        <v>1710088.63</v>
      </c>
    </row>
    <row r="116" spans="1:7" s="58" customFormat="1" outlineLevel="1" x14ac:dyDescent="0.25">
      <c r="A116" s="68"/>
      <c r="B116" s="36" t="s">
        <v>27</v>
      </c>
      <c r="C116" s="36">
        <v>4853390.01</v>
      </c>
      <c r="D116" s="36">
        <v>4853390.01</v>
      </c>
      <c r="E116" s="36">
        <v>3849692.04</v>
      </c>
      <c r="F116" s="36">
        <v>485339</v>
      </c>
      <c r="G116" s="36">
        <v>518358.97</v>
      </c>
    </row>
    <row r="117" spans="1:7" ht="15" customHeight="1" outlineLevel="1" x14ac:dyDescent="0.25">
      <c r="A117" s="48"/>
      <c r="B117" s="36" t="s">
        <v>28</v>
      </c>
      <c r="C117" s="36">
        <v>3034140.61</v>
      </c>
      <c r="D117" s="50">
        <v>3034140.6100000003</v>
      </c>
      <c r="E117" s="50">
        <v>2406669.7600000002</v>
      </c>
      <c r="F117" s="50">
        <v>303414.06</v>
      </c>
      <c r="G117" s="50">
        <v>324056.78999999998</v>
      </c>
    </row>
    <row r="118" spans="1:7" ht="15" customHeight="1" outlineLevel="1" x14ac:dyDescent="0.25">
      <c r="A118" s="48"/>
      <c r="B118" s="36" t="s">
        <v>42</v>
      </c>
      <c r="C118" s="36">
        <v>402014.25</v>
      </c>
      <c r="D118" s="50">
        <v>402014.25</v>
      </c>
      <c r="E118" s="50">
        <v>310940.36</v>
      </c>
      <c r="F118" s="50">
        <v>40201.43</v>
      </c>
      <c r="G118" s="50">
        <v>50872.46</v>
      </c>
    </row>
    <row r="119" spans="1:7" ht="15" customHeight="1" outlineLevel="1" x14ac:dyDescent="0.25">
      <c r="A119" s="48"/>
      <c r="B119" s="36" t="s">
        <v>82</v>
      </c>
      <c r="C119" s="36">
        <v>96664</v>
      </c>
      <c r="D119" s="50">
        <v>96664</v>
      </c>
      <c r="E119" s="50">
        <v>74765.36</v>
      </c>
      <c r="F119" s="50">
        <v>9666.4</v>
      </c>
      <c r="G119" s="50">
        <v>12232.24</v>
      </c>
    </row>
    <row r="120" spans="1:7" ht="21.75" customHeight="1" outlineLevel="1" x14ac:dyDescent="0.25">
      <c r="A120" s="48">
        <v>22</v>
      </c>
      <c r="B120" s="124" t="s">
        <v>101</v>
      </c>
      <c r="C120" s="8">
        <v>44099695.380000003</v>
      </c>
      <c r="D120" s="8">
        <v>44099695.379999995</v>
      </c>
      <c r="E120" s="8">
        <v>33158340.509999994</v>
      </c>
      <c r="F120" s="8">
        <v>4409969.53</v>
      </c>
      <c r="G120" s="8">
        <v>6531385.3399999999</v>
      </c>
    </row>
    <row r="121" spans="1:7" ht="15" customHeight="1" outlineLevel="1" x14ac:dyDescent="0.25">
      <c r="A121" s="48"/>
      <c r="B121" s="36" t="s">
        <v>26</v>
      </c>
      <c r="C121" s="141">
        <v>17492218.949999999</v>
      </c>
      <c r="D121" s="50">
        <v>17492218.949999999</v>
      </c>
      <c r="E121" s="50">
        <v>13377297.959999999</v>
      </c>
      <c r="F121" s="50">
        <v>1749221.9</v>
      </c>
      <c r="G121" s="50">
        <v>2365699.09</v>
      </c>
    </row>
    <row r="122" spans="1:7" s="58" customFormat="1" outlineLevel="1" x14ac:dyDescent="0.25">
      <c r="A122" s="68"/>
      <c r="B122" s="36" t="s">
        <v>27</v>
      </c>
      <c r="C122" s="36">
        <v>5145790.2699999996</v>
      </c>
      <c r="D122" s="36">
        <v>5145790.2699999996</v>
      </c>
      <c r="E122" s="36">
        <v>3935279.44</v>
      </c>
      <c r="F122" s="36">
        <v>514579.03</v>
      </c>
      <c r="G122" s="36">
        <v>695931.8</v>
      </c>
    </row>
    <row r="123" spans="1:7" ht="15" customHeight="1" outlineLevel="1" x14ac:dyDescent="0.25">
      <c r="A123" s="48"/>
      <c r="B123" s="36" t="s">
        <v>28</v>
      </c>
      <c r="C123" s="36">
        <v>4012814.82</v>
      </c>
      <c r="D123" s="50">
        <v>4012814.8200000003</v>
      </c>
      <c r="E123" s="50">
        <v>3068828.47</v>
      </c>
      <c r="F123" s="50">
        <v>401281.48</v>
      </c>
      <c r="G123" s="50">
        <v>542704.87</v>
      </c>
    </row>
    <row r="124" spans="1:7" s="58" customFormat="1" outlineLevel="1" x14ac:dyDescent="0.25">
      <c r="A124" s="68"/>
      <c r="B124" s="36" t="s">
        <v>36</v>
      </c>
      <c r="C124" s="36">
        <v>16965531.489999998</v>
      </c>
      <c r="D124" s="36">
        <v>16965531.489999998</v>
      </c>
      <c r="E124" s="36">
        <v>12486930.729999999</v>
      </c>
      <c r="F124" s="36">
        <v>1696553.14</v>
      </c>
      <c r="G124" s="36">
        <v>2782047.62</v>
      </c>
    </row>
    <row r="125" spans="1:7" ht="15" customHeight="1" outlineLevel="1" x14ac:dyDescent="0.25">
      <c r="A125" s="48"/>
      <c r="B125" s="36" t="s">
        <v>42</v>
      </c>
      <c r="C125" s="141">
        <v>385922.85</v>
      </c>
      <c r="D125" s="50">
        <v>385922.85</v>
      </c>
      <c r="E125" s="50">
        <v>231553.71</v>
      </c>
      <c r="F125" s="50">
        <v>38592.28</v>
      </c>
      <c r="G125" s="50">
        <v>115776.86</v>
      </c>
    </row>
    <row r="126" spans="1:7" s="58" customFormat="1" outlineLevel="1" x14ac:dyDescent="0.25">
      <c r="A126" s="68"/>
      <c r="B126" s="36" t="s">
        <v>102</v>
      </c>
      <c r="C126" s="36">
        <v>97417</v>
      </c>
      <c r="D126" s="36">
        <v>97417</v>
      </c>
      <c r="E126" s="36">
        <v>58450.2</v>
      </c>
      <c r="F126" s="36">
        <v>9741.7000000000007</v>
      </c>
      <c r="G126" s="36">
        <v>29225.100000000002</v>
      </c>
    </row>
    <row r="127" spans="1:7" s="12" customFormat="1" ht="21.75" customHeight="1" outlineLevel="1" x14ac:dyDescent="0.25">
      <c r="A127" s="48">
        <v>23</v>
      </c>
      <c r="B127" s="124" t="s">
        <v>103</v>
      </c>
      <c r="C127" s="8">
        <v>27229312.43</v>
      </c>
      <c r="D127" s="8">
        <v>27229312.43</v>
      </c>
      <c r="E127" s="8">
        <v>20564783.300000001</v>
      </c>
      <c r="F127" s="8">
        <v>2722931.24</v>
      </c>
      <c r="G127" s="8">
        <v>3941597.89</v>
      </c>
    </row>
    <row r="128" spans="1:7" ht="15" customHeight="1" outlineLevel="1" x14ac:dyDescent="0.25">
      <c r="A128" s="66"/>
      <c r="B128" s="125" t="s">
        <v>26</v>
      </c>
      <c r="C128" s="36">
        <v>17508642.82</v>
      </c>
      <c r="D128" s="36">
        <v>17508642.82</v>
      </c>
      <c r="E128" s="36">
        <v>13272689.24</v>
      </c>
      <c r="F128" s="36">
        <v>1750864.28</v>
      </c>
      <c r="G128" s="36">
        <v>2485089.2999999998</v>
      </c>
    </row>
    <row r="129" spans="1:7" ht="15" customHeight="1" outlineLevel="1" x14ac:dyDescent="0.25">
      <c r="A129" s="66"/>
      <c r="B129" s="125" t="s">
        <v>27</v>
      </c>
      <c r="C129" s="36">
        <v>5056362.58</v>
      </c>
      <c r="D129" s="36">
        <v>5056362.58</v>
      </c>
      <c r="E129" s="36">
        <v>3833051.47</v>
      </c>
      <c r="F129" s="36">
        <v>505636.26</v>
      </c>
      <c r="G129" s="36">
        <v>717674.85</v>
      </c>
    </row>
    <row r="130" spans="1:7" s="58" customFormat="1" outlineLevel="1" x14ac:dyDescent="0.25">
      <c r="A130" s="68"/>
      <c r="B130" s="36" t="s">
        <v>28</v>
      </c>
      <c r="C130" s="36">
        <v>4178397.3899999997</v>
      </c>
      <c r="D130" s="36">
        <v>4178397.39</v>
      </c>
      <c r="E130" s="36">
        <v>3167496.8000000003</v>
      </c>
      <c r="F130" s="36">
        <v>417839.74</v>
      </c>
      <c r="G130" s="36">
        <v>593060.85</v>
      </c>
    </row>
    <row r="131" spans="1:7" ht="15" customHeight="1" outlineLevel="1" x14ac:dyDescent="0.25">
      <c r="A131" s="48"/>
      <c r="B131" s="36" t="s">
        <v>42</v>
      </c>
      <c r="C131" s="141">
        <v>388202.64</v>
      </c>
      <c r="D131" s="36">
        <v>388202.63999999996</v>
      </c>
      <c r="E131" s="36">
        <v>232921.59</v>
      </c>
      <c r="F131" s="36">
        <v>38820.26</v>
      </c>
      <c r="G131" s="36">
        <v>116460.79</v>
      </c>
    </row>
    <row r="132" spans="1:7" ht="15" customHeight="1" outlineLevel="1" x14ac:dyDescent="0.25">
      <c r="A132" s="48"/>
      <c r="B132" s="36" t="s">
        <v>102</v>
      </c>
      <c r="C132" s="141">
        <v>97707</v>
      </c>
      <c r="D132" s="36">
        <v>97707</v>
      </c>
      <c r="E132" s="36">
        <v>58624.2</v>
      </c>
      <c r="F132" s="36">
        <v>9770.7000000000007</v>
      </c>
      <c r="G132" s="36">
        <v>29312.100000000002</v>
      </c>
    </row>
    <row r="133" spans="1:7" s="12" customFormat="1" ht="21.75" customHeight="1" outlineLevel="1" x14ac:dyDescent="0.25">
      <c r="A133" s="48">
        <v>24</v>
      </c>
      <c r="B133" s="124" t="s">
        <v>70</v>
      </c>
      <c r="C133" s="8">
        <v>27501494.779999997</v>
      </c>
      <c r="D133" s="8">
        <v>27501494.779999997</v>
      </c>
      <c r="E133" s="8">
        <v>21031962.309999999</v>
      </c>
      <c r="F133" s="8">
        <v>2750149.48</v>
      </c>
      <c r="G133" s="8">
        <v>3719382.9899999993</v>
      </c>
    </row>
    <row r="134" spans="1:7" ht="15" customHeight="1" outlineLevel="1" x14ac:dyDescent="0.25">
      <c r="A134" s="48"/>
      <c r="B134" s="36" t="s">
        <v>26</v>
      </c>
      <c r="C134" s="141">
        <v>17679305.779999997</v>
      </c>
      <c r="D134" s="36">
        <v>17679305.780000001</v>
      </c>
      <c r="E134" s="36">
        <v>13572648.160000002</v>
      </c>
      <c r="F134" s="36">
        <v>1767930.5799999998</v>
      </c>
      <c r="G134" s="36">
        <v>2338727.0399999996</v>
      </c>
    </row>
    <row r="135" spans="1:7" s="41" customFormat="1" ht="15" customHeight="1" outlineLevel="1" x14ac:dyDescent="0.25">
      <c r="A135" s="66"/>
      <c r="B135" s="125" t="s">
        <v>27</v>
      </c>
      <c r="C135" s="36">
        <v>5240667.16</v>
      </c>
      <c r="D135" s="36">
        <v>5240667.16</v>
      </c>
      <c r="E135" s="36">
        <v>4023332.84</v>
      </c>
      <c r="F135" s="36">
        <v>524066.71</v>
      </c>
      <c r="G135" s="36">
        <v>693267.61</v>
      </c>
    </row>
    <row r="136" spans="1:7" ht="15" customHeight="1" outlineLevel="1" x14ac:dyDescent="0.25">
      <c r="A136" s="66"/>
      <c r="B136" s="125" t="s">
        <v>28</v>
      </c>
      <c r="C136" s="36">
        <v>4096669.09</v>
      </c>
      <c r="D136" s="36">
        <v>4096669.0900000003</v>
      </c>
      <c r="E136" s="36">
        <v>3145069.66</v>
      </c>
      <c r="F136" s="36">
        <v>409666.91</v>
      </c>
      <c r="G136" s="36">
        <v>541932.52</v>
      </c>
    </row>
    <row r="137" spans="1:7" s="58" customFormat="1" outlineLevel="1" x14ac:dyDescent="0.25">
      <c r="A137" s="68"/>
      <c r="B137" s="36" t="s">
        <v>42</v>
      </c>
      <c r="C137" s="36">
        <v>387062.75</v>
      </c>
      <c r="D137" s="36">
        <v>387062.75</v>
      </c>
      <c r="E137" s="36">
        <v>232237.65</v>
      </c>
      <c r="F137" s="36">
        <v>38706.28</v>
      </c>
      <c r="G137" s="36">
        <v>116118.82</v>
      </c>
    </row>
    <row r="138" spans="1:7" ht="15" customHeight="1" outlineLevel="1" x14ac:dyDescent="0.25">
      <c r="A138" s="48"/>
      <c r="B138" s="36" t="s">
        <v>102</v>
      </c>
      <c r="C138" s="141">
        <v>97790</v>
      </c>
      <c r="D138" s="36">
        <v>97790</v>
      </c>
      <c r="E138" s="36">
        <v>58674</v>
      </c>
      <c r="F138" s="36">
        <v>9779</v>
      </c>
      <c r="G138" s="36">
        <v>29337</v>
      </c>
    </row>
    <row r="139" spans="1:7" s="12" customFormat="1" ht="21.75" customHeight="1" outlineLevel="1" x14ac:dyDescent="0.25">
      <c r="A139" s="48">
        <v>25</v>
      </c>
      <c r="B139" s="124" t="s">
        <v>104</v>
      </c>
      <c r="C139" s="8">
        <v>3353225.2800000003</v>
      </c>
      <c r="D139" s="8">
        <v>3353225.2800000003</v>
      </c>
      <c r="E139" s="8">
        <v>1274225.6099999999</v>
      </c>
      <c r="F139" s="8">
        <v>335322.52999999997</v>
      </c>
      <c r="G139" s="8">
        <v>1743677.1400000001</v>
      </c>
    </row>
    <row r="140" spans="1:7" ht="15" customHeight="1" outlineLevel="1" x14ac:dyDescent="0.25">
      <c r="A140" s="48"/>
      <c r="B140" s="36" t="s">
        <v>105</v>
      </c>
      <c r="C140" s="141">
        <v>3353225.2800000003</v>
      </c>
      <c r="D140" s="36">
        <v>3353225.2800000003</v>
      </c>
      <c r="E140" s="36">
        <v>1274225.6099999999</v>
      </c>
      <c r="F140" s="36">
        <v>335322.52999999997</v>
      </c>
      <c r="G140" s="36">
        <v>1743677.1400000001</v>
      </c>
    </row>
    <row r="141" spans="1:7" s="12" customFormat="1" ht="21.75" customHeight="1" outlineLevel="1" x14ac:dyDescent="0.25">
      <c r="A141" s="187">
        <v>26</v>
      </c>
      <c r="B141" s="131" t="s">
        <v>106</v>
      </c>
      <c r="C141" s="8">
        <v>61067165.620000005</v>
      </c>
      <c r="D141" s="8">
        <v>61067165.620000005</v>
      </c>
      <c r="E141" s="8">
        <v>48430720.240000002</v>
      </c>
      <c r="F141" s="8">
        <v>6106716.5600000005</v>
      </c>
      <c r="G141" s="8">
        <v>6529728.8199999994</v>
      </c>
    </row>
    <row r="142" spans="1:7" s="58" customFormat="1" outlineLevel="1" x14ac:dyDescent="0.25">
      <c r="A142" s="68"/>
      <c r="B142" s="36" t="s">
        <v>29</v>
      </c>
      <c r="C142" s="36">
        <v>3754452.6700000004</v>
      </c>
      <c r="D142" s="36">
        <v>3754452.6700000004</v>
      </c>
      <c r="E142" s="36">
        <v>2978488.3600000003</v>
      </c>
      <c r="F142" s="36">
        <v>375445.27</v>
      </c>
      <c r="G142" s="36">
        <v>400519.04</v>
      </c>
    </row>
    <row r="143" spans="1:7" s="58" customFormat="1" outlineLevel="1" x14ac:dyDescent="0.25">
      <c r="A143" s="68"/>
      <c r="B143" s="36" t="s">
        <v>26</v>
      </c>
      <c r="C143" s="141">
        <v>14676754.800000001</v>
      </c>
      <c r="D143" s="36">
        <v>14676754.800000001</v>
      </c>
      <c r="E143" s="36">
        <v>11643386.470000001</v>
      </c>
      <c r="F143" s="36">
        <v>1467675.4800000002</v>
      </c>
      <c r="G143" s="36">
        <v>1565692.8499999999</v>
      </c>
    </row>
    <row r="144" spans="1:7" s="58" customFormat="1" outlineLevel="1" x14ac:dyDescent="0.25">
      <c r="A144" s="68"/>
      <c r="B144" s="36" t="s">
        <v>27</v>
      </c>
      <c r="C144" s="36">
        <v>4366547.9999999991</v>
      </c>
      <c r="D144" s="36">
        <v>4366547.9999999991</v>
      </c>
      <c r="E144" s="36">
        <v>3464076.8099999996</v>
      </c>
      <c r="F144" s="36">
        <v>436654.80000000005</v>
      </c>
      <c r="G144" s="36">
        <v>465816.39</v>
      </c>
    </row>
    <row r="145" spans="1:7" s="58" customFormat="1" outlineLevel="1" x14ac:dyDescent="0.25">
      <c r="A145" s="68"/>
      <c r="B145" s="36" t="s">
        <v>28</v>
      </c>
      <c r="C145" s="141">
        <v>3593592</v>
      </c>
      <c r="D145" s="36">
        <v>3593592</v>
      </c>
      <c r="E145" s="36">
        <v>2850874.1199999996</v>
      </c>
      <c r="F145" s="36">
        <v>359359.20000000007</v>
      </c>
      <c r="G145" s="36">
        <v>383358.68</v>
      </c>
    </row>
    <row r="146" spans="1:7" s="58" customFormat="1" outlineLevel="1" x14ac:dyDescent="0.25">
      <c r="A146" s="68"/>
      <c r="B146" s="36" t="s">
        <v>37</v>
      </c>
      <c r="C146" s="36">
        <v>33911642.400000006</v>
      </c>
      <c r="D146" s="36">
        <v>33911642.400000006</v>
      </c>
      <c r="E146" s="36">
        <v>26902838.100000001</v>
      </c>
      <c r="F146" s="36">
        <v>3391164.24</v>
      </c>
      <c r="G146" s="36">
        <v>3617640.06</v>
      </c>
    </row>
    <row r="147" spans="1:7" s="58" customFormat="1" outlineLevel="1" x14ac:dyDescent="0.25">
      <c r="A147" s="68"/>
      <c r="B147" s="36" t="s">
        <v>42</v>
      </c>
      <c r="C147" s="36">
        <v>668446.75</v>
      </c>
      <c r="D147" s="36">
        <v>668446.75</v>
      </c>
      <c r="E147" s="36">
        <v>517014.2</v>
      </c>
      <c r="F147" s="36">
        <v>66844.67</v>
      </c>
      <c r="G147" s="36">
        <v>84587.88</v>
      </c>
    </row>
    <row r="148" spans="1:7" s="58" customFormat="1" outlineLevel="1" x14ac:dyDescent="0.25">
      <c r="A148" s="68"/>
      <c r="B148" s="36" t="s">
        <v>429</v>
      </c>
      <c r="C148" s="36">
        <v>95729</v>
      </c>
      <c r="D148" s="36">
        <v>95728.999999999985</v>
      </c>
      <c r="E148" s="36">
        <v>74042.179999999993</v>
      </c>
      <c r="F148" s="36">
        <v>9572.9</v>
      </c>
      <c r="G148" s="36">
        <v>12113.92</v>
      </c>
    </row>
    <row r="149" spans="1:7" s="12" customFormat="1" ht="21.75" customHeight="1" outlineLevel="1" x14ac:dyDescent="0.25">
      <c r="A149" s="48">
        <v>27</v>
      </c>
      <c r="B149" s="124" t="s">
        <v>107</v>
      </c>
      <c r="C149" s="8">
        <v>15256839.670000002</v>
      </c>
      <c r="D149" s="49">
        <v>15256839.669999996</v>
      </c>
      <c r="E149" s="49">
        <v>11830689.449999997</v>
      </c>
      <c r="F149" s="49">
        <v>1525683.96</v>
      </c>
      <c r="G149" s="49">
        <v>1900466.26</v>
      </c>
    </row>
    <row r="150" spans="1:7" s="58" customFormat="1" outlineLevel="1" x14ac:dyDescent="0.25">
      <c r="A150" s="68"/>
      <c r="B150" s="36" t="s">
        <v>37</v>
      </c>
      <c r="C150" s="36">
        <v>14908415.120000001</v>
      </c>
      <c r="D150" s="36">
        <v>14908415.119999999</v>
      </c>
      <c r="E150" s="36">
        <v>11621634.719999999</v>
      </c>
      <c r="F150" s="36">
        <v>1490841.51</v>
      </c>
      <c r="G150" s="36">
        <v>1795938.89</v>
      </c>
    </row>
    <row r="151" spans="1:7" s="58" customFormat="1" outlineLevel="1" x14ac:dyDescent="0.25">
      <c r="A151" s="68"/>
      <c r="B151" s="36" t="s">
        <v>42</v>
      </c>
      <c r="C151" s="141">
        <v>251810.05</v>
      </c>
      <c r="D151" s="36">
        <v>251810.05</v>
      </c>
      <c r="E151" s="36">
        <v>151086.03</v>
      </c>
      <c r="F151" s="36">
        <v>25181</v>
      </c>
      <c r="G151" s="36">
        <v>75543.02</v>
      </c>
    </row>
    <row r="152" spans="1:7" s="58" customFormat="1" outlineLevel="1" x14ac:dyDescent="0.25">
      <c r="A152" s="68"/>
      <c r="B152" s="36" t="s">
        <v>82</v>
      </c>
      <c r="C152" s="36">
        <v>96614.5</v>
      </c>
      <c r="D152" s="36">
        <v>96614.5</v>
      </c>
      <c r="E152" s="36">
        <v>57968.7</v>
      </c>
      <c r="F152" s="36">
        <v>9661.4500000000007</v>
      </c>
      <c r="G152" s="36">
        <v>28984.35</v>
      </c>
    </row>
    <row r="153" spans="1:7" s="12" customFormat="1" ht="21.75" customHeight="1" outlineLevel="1" x14ac:dyDescent="0.25">
      <c r="A153" s="48">
        <v>28</v>
      </c>
      <c r="B153" s="124" t="s">
        <v>108</v>
      </c>
      <c r="C153" s="8">
        <v>42589875.759999998</v>
      </c>
      <c r="D153" s="8">
        <v>42589875.759999998</v>
      </c>
      <c r="E153" s="8">
        <v>33727485.219999999</v>
      </c>
      <c r="F153" s="8">
        <v>4258987.5699999994</v>
      </c>
      <c r="G153" s="8">
        <v>4603402.97</v>
      </c>
    </row>
    <row r="154" spans="1:7" ht="15" customHeight="1" outlineLevel="1" x14ac:dyDescent="0.25">
      <c r="A154" s="48"/>
      <c r="B154" s="36" t="s">
        <v>36</v>
      </c>
      <c r="C154" s="141">
        <v>24901606.800000001</v>
      </c>
      <c r="D154" s="36">
        <v>24901606.799999997</v>
      </c>
      <c r="E154" s="36">
        <v>19039768.559999999</v>
      </c>
      <c r="F154" s="36">
        <v>2490160.6800000002</v>
      </c>
      <c r="G154" s="36">
        <v>3371677.56</v>
      </c>
    </row>
    <row r="155" spans="1:7" ht="15" customHeight="1" outlineLevel="1" x14ac:dyDescent="0.25">
      <c r="A155" s="48"/>
      <c r="B155" s="36" t="s">
        <v>37</v>
      </c>
      <c r="C155" s="141">
        <v>17075887.419999998</v>
      </c>
      <c r="D155" s="36">
        <v>17075887.420000002</v>
      </c>
      <c r="E155" s="36">
        <v>14320287.73</v>
      </c>
      <c r="F155" s="36">
        <v>1707588.74</v>
      </c>
      <c r="G155" s="36">
        <v>1048010.95</v>
      </c>
    </row>
    <row r="156" spans="1:7" ht="15" customHeight="1" outlineLevel="1" x14ac:dyDescent="0.25">
      <c r="A156" s="48"/>
      <c r="B156" s="36" t="s">
        <v>42</v>
      </c>
      <c r="C156" s="141">
        <v>515291.43</v>
      </c>
      <c r="D156" s="36">
        <v>515291.43</v>
      </c>
      <c r="E156" s="36">
        <v>309174.86</v>
      </c>
      <c r="F156" s="36">
        <v>51529.14</v>
      </c>
      <c r="G156" s="36">
        <v>154587.43</v>
      </c>
    </row>
    <row r="157" spans="1:7" s="58" customFormat="1" outlineLevel="1" x14ac:dyDescent="0.25">
      <c r="A157" s="68"/>
      <c r="B157" s="36" t="s">
        <v>82</v>
      </c>
      <c r="C157" s="36">
        <v>97090.11</v>
      </c>
      <c r="D157" s="36">
        <v>97090.11</v>
      </c>
      <c r="E157" s="36">
        <v>58254.07</v>
      </c>
      <c r="F157" s="36">
        <v>9709.01</v>
      </c>
      <c r="G157" s="36">
        <v>29127.03</v>
      </c>
    </row>
    <row r="158" spans="1:7" s="12" customFormat="1" ht="21.75" customHeight="1" outlineLevel="1" x14ac:dyDescent="0.25">
      <c r="A158" s="48">
        <v>29</v>
      </c>
      <c r="B158" s="124" t="s">
        <v>109</v>
      </c>
      <c r="C158" s="8">
        <v>23088639.77</v>
      </c>
      <c r="D158" s="8">
        <v>23088639.77</v>
      </c>
      <c r="E158" s="8">
        <v>18304512.689999998</v>
      </c>
      <c r="F158" s="8">
        <v>2308863.9900000002</v>
      </c>
      <c r="G158" s="8">
        <v>2475263.0900000003</v>
      </c>
    </row>
    <row r="159" spans="1:7" s="58" customFormat="1" outlineLevel="1" x14ac:dyDescent="0.25">
      <c r="A159" s="68"/>
      <c r="B159" s="36" t="s">
        <v>29</v>
      </c>
      <c r="C159" s="36">
        <v>1961337.5899999999</v>
      </c>
      <c r="D159" s="36">
        <v>1961337.5899999999</v>
      </c>
      <c r="E159" s="36">
        <v>1555887.8399999999</v>
      </c>
      <c r="F159" s="36">
        <v>196133.76000000001</v>
      </c>
      <c r="G159" s="36">
        <v>209315.99</v>
      </c>
    </row>
    <row r="160" spans="1:7" ht="15" customHeight="1" outlineLevel="1" x14ac:dyDescent="0.25">
      <c r="A160" s="48"/>
      <c r="B160" s="36" t="s">
        <v>26</v>
      </c>
      <c r="C160" s="141">
        <v>8291431.0800000001</v>
      </c>
      <c r="D160" s="36">
        <v>8291431.0800000001</v>
      </c>
      <c r="E160" s="36">
        <v>6577417.7999999998</v>
      </c>
      <c r="F160" s="36">
        <v>829143.1100000001</v>
      </c>
      <c r="G160" s="36">
        <v>884870.17</v>
      </c>
    </row>
    <row r="161" spans="1:7" ht="15" customHeight="1" outlineLevel="1" x14ac:dyDescent="0.25">
      <c r="A161" s="48"/>
      <c r="B161" s="36" t="s">
        <v>27</v>
      </c>
      <c r="C161" s="141">
        <v>4119033.2199999997</v>
      </c>
      <c r="D161" s="36">
        <v>4119033.2199999997</v>
      </c>
      <c r="E161" s="36">
        <v>3267542.38</v>
      </c>
      <c r="F161" s="36">
        <v>411903.33</v>
      </c>
      <c r="G161" s="36">
        <v>439587.51</v>
      </c>
    </row>
    <row r="162" spans="1:7" ht="15" customHeight="1" outlineLevel="1" x14ac:dyDescent="0.25">
      <c r="A162" s="48"/>
      <c r="B162" s="36" t="s">
        <v>36</v>
      </c>
      <c r="C162" s="141">
        <v>8150856.7199999988</v>
      </c>
      <c r="D162" s="36">
        <v>8150856.7199999988</v>
      </c>
      <c r="E162" s="36">
        <v>6465903.1099999994</v>
      </c>
      <c r="F162" s="36">
        <v>815085.66999999993</v>
      </c>
      <c r="G162" s="36">
        <v>869867.94</v>
      </c>
    </row>
    <row r="163" spans="1:7" ht="15" customHeight="1" outlineLevel="1" x14ac:dyDescent="0.25">
      <c r="A163" s="48"/>
      <c r="B163" s="36" t="s">
        <v>42</v>
      </c>
      <c r="C163" s="141">
        <v>486659.16</v>
      </c>
      <c r="D163" s="36">
        <v>486659.16</v>
      </c>
      <c r="E163" s="36">
        <v>376409.48</v>
      </c>
      <c r="F163" s="36">
        <v>48665.919999999998</v>
      </c>
      <c r="G163" s="36">
        <v>61583.76</v>
      </c>
    </row>
    <row r="164" spans="1:7" ht="15" customHeight="1" outlineLevel="1" x14ac:dyDescent="0.25">
      <c r="A164" s="48"/>
      <c r="B164" s="36" t="s">
        <v>429</v>
      </c>
      <c r="C164" s="141">
        <v>79322</v>
      </c>
      <c r="D164" s="36">
        <v>79322</v>
      </c>
      <c r="E164" s="36">
        <v>61352.08</v>
      </c>
      <c r="F164" s="36">
        <v>7932.2000000000007</v>
      </c>
      <c r="G164" s="36">
        <v>10037.719999999999</v>
      </c>
    </row>
    <row r="165" spans="1:7" s="12" customFormat="1" ht="21.75" customHeight="1" outlineLevel="1" x14ac:dyDescent="0.25">
      <c r="A165" s="187">
        <v>30</v>
      </c>
      <c r="B165" s="131" t="s">
        <v>72</v>
      </c>
      <c r="C165" s="8">
        <v>11290993.199999999</v>
      </c>
      <c r="D165" s="8">
        <v>11290993.199999999</v>
      </c>
      <c r="E165" s="8">
        <v>7903695.2399999993</v>
      </c>
      <c r="F165" s="8">
        <v>1129099.32</v>
      </c>
      <c r="G165" s="8">
        <v>2258198.6399999997</v>
      </c>
    </row>
    <row r="166" spans="1:7" s="58" customFormat="1" outlineLevel="1" x14ac:dyDescent="0.25">
      <c r="A166" s="68"/>
      <c r="B166" s="36" t="s">
        <v>36</v>
      </c>
      <c r="C166" s="36">
        <v>11290993.199999999</v>
      </c>
      <c r="D166" s="36">
        <v>11290993.199999999</v>
      </c>
      <c r="E166" s="36">
        <v>7903695.2399999993</v>
      </c>
      <c r="F166" s="36">
        <v>1129099.32</v>
      </c>
      <c r="G166" s="36">
        <v>2258198.6399999997</v>
      </c>
    </row>
    <row r="167" spans="1:7" s="12" customFormat="1" ht="21.75" customHeight="1" outlineLevel="1" x14ac:dyDescent="0.25">
      <c r="A167" s="48">
        <v>31</v>
      </c>
      <c r="B167" s="124" t="s">
        <v>73</v>
      </c>
      <c r="C167" s="8">
        <v>10224280.83</v>
      </c>
      <c r="D167" s="8">
        <v>10224280.83</v>
      </c>
      <c r="E167" s="8">
        <v>7156996.5799999991</v>
      </c>
      <c r="F167" s="8">
        <v>1022428.08</v>
      </c>
      <c r="G167" s="8">
        <v>2044856.1700000002</v>
      </c>
    </row>
    <row r="168" spans="1:7" s="58" customFormat="1" outlineLevel="1" x14ac:dyDescent="0.25">
      <c r="A168" s="68"/>
      <c r="B168" s="36" t="s">
        <v>36</v>
      </c>
      <c r="C168" s="36">
        <v>10224280.83</v>
      </c>
      <c r="D168" s="36">
        <v>10224280.83</v>
      </c>
      <c r="E168" s="36">
        <v>7156996.5799999991</v>
      </c>
      <c r="F168" s="36">
        <v>1022428.08</v>
      </c>
      <c r="G168" s="36">
        <v>2044856.1700000002</v>
      </c>
    </row>
    <row r="169" spans="1:7" s="12" customFormat="1" ht="21.75" customHeight="1" outlineLevel="1" x14ac:dyDescent="0.25">
      <c r="A169" s="48">
        <v>32</v>
      </c>
      <c r="B169" s="124" t="s">
        <v>110</v>
      </c>
      <c r="C169" s="8">
        <v>14884845.6</v>
      </c>
      <c r="D169" s="49">
        <v>14884845.6</v>
      </c>
      <c r="E169" s="8">
        <v>8930907.3599999994</v>
      </c>
      <c r="F169" s="8">
        <v>1488484.56</v>
      </c>
      <c r="G169" s="8">
        <v>4465453.68</v>
      </c>
    </row>
    <row r="170" spans="1:7" s="58" customFormat="1" outlineLevel="1" x14ac:dyDescent="0.25">
      <c r="A170" s="68"/>
      <c r="B170" s="25" t="s">
        <v>36</v>
      </c>
      <c r="C170" s="25">
        <v>14884845.6</v>
      </c>
      <c r="D170" s="25">
        <v>14884845.6</v>
      </c>
      <c r="E170" s="25">
        <v>8930907.3599999994</v>
      </c>
      <c r="F170" s="25">
        <v>1488484.56</v>
      </c>
      <c r="G170" s="25">
        <v>4465453.68</v>
      </c>
    </row>
    <row r="171" spans="1:7" s="12" customFormat="1" ht="21.75" customHeight="1" outlineLevel="1" x14ac:dyDescent="0.25">
      <c r="A171" s="48">
        <v>33</v>
      </c>
      <c r="B171" s="124" t="s">
        <v>71</v>
      </c>
      <c r="C171" s="8">
        <v>7540937.3399999999</v>
      </c>
      <c r="D171" s="143">
        <v>7540937.3399999989</v>
      </c>
      <c r="E171" s="49">
        <v>5278656.1399999997</v>
      </c>
      <c r="F171" s="49">
        <v>754093.73</v>
      </c>
      <c r="G171" s="49">
        <v>1508187.47</v>
      </c>
    </row>
    <row r="172" spans="1:7" s="58" customFormat="1" outlineLevel="1" x14ac:dyDescent="0.25">
      <c r="A172" s="68"/>
      <c r="B172" s="36" t="s">
        <v>36</v>
      </c>
      <c r="C172" s="36">
        <v>7520937.3399999999</v>
      </c>
      <c r="D172" s="36">
        <v>7520937.3399999989</v>
      </c>
      <c r="E172" s="36">
        <v>5264656.1399999997</v>
      </c>
      <c r="F172" s="36">
        <v>752093.73</v>
      </c>
      <c r="G172" s="36">
        <v>1504187.47</v>
      </c>
    </row>
    <row r="173" spans="1:7" s="58" customFormat="1" outlineLevel="1" x14ac:dyDescent="0.25">
      <c r="A173" s="68"/>
      <c r="B173" s="36" t="s">
        <v>111</v>
      </c>
      <c r="C173" s="36">
        <v>20000</v>
      </c>
      <c r="D173" s="36">
        <v>20000</v>
      </c>
      <c r="E173" s="36">
        <v>14000</v>
      </c>
      <c r="F173" s="36">
        <v>2000</v>
      </c>
      <c r="G173" s="36">
        <v>4000</v>
      </c>
    </row>
    <row r="174" spans="1:7" s="12" customFormat="1" ht="21.75" customHeight="1" x14ac:dyDescent="0.25">
      <c r="A174" s="48">
        <v>34</v>
      </c>
      <c r="B174" s="124" t="s">
        <v>112</v>
      </c>
      <c r="C174" s="8">
        <v>9492965.9499999993</v>
      </c>
      <c r="D174" s="49">
        <v>9492965.9500000011</v>
      </c>
      <c r="E174" s="49">
        <v>7395754.370000001</v>
      </c>
      <c r="F174" s="49">
        <v>949296.59</v>
      </c>
      <c r="G174" s="49">
        <v>1147914.99</v>
      </c>
    </row>
    <row r="175" spans="1:7" s="58" customFormat="1" x14ac:dyDescent="0.25">
      <c r="A175" s="68"/>
      <c r="B175" s="36" t="s">
        <v>36</v>
      </c>
      <c r="C175" s="36">
        <v>9175803.5999999996</v>
      </c>
      <c r="D175" s="36">
        <v>9175803.6000000015</v>
      </c>
      <c r="E175" s="36">
        <v>7173740.7200000007</v>
      </c>
      <c r="F175" s="36">
        <v>917580.36</v>
      </c>
      <c r="G175" s="36">
        <v>1084482.52</v>
      </c>
    </row>
    <row r="176" spans="1:7" s="58" customFormat="1" outlineLevel="1" x14ac:dyDescent="0.25">
      <c r="A176" s="68"/>
      <c r="B176" s="36" t="s">
        <v>42</v>
      </c>
      <c r="C176" s="36">
        <v>241394.1</v>
      </c>
      <c r="D176" s="36">
        <v>241394.1</v>
      </c>
      <c r="E176" s="36">
        <v>168975.87</v>
      </c>
      <c r="F176" s="36">
        <v>24139.410000000003</v>
      </c>
      <c r="G176" s="36">
        <v>48278.820000000007</v>
      </c>
    </row>
    <row r="177" spans="1:7" s="58" customFormat="1" outlineLevel="1" x14ac:dyDescent="0.25">
      <c r="A177" s="68"/>
      <c r="B177" s="193" t="s">
        <v>82</v>
      </c>
      <c r="C177" s="36">
        <v>75768.25</v>
      </c>
      <c r="D177" s="36">
        <v>75768.25</v>
      </c>
      <c r="E177" s="36">
        <v>53037.78</v>
      </c>
      <c r="F177" s="36">
        <v>7576.82</v>
      </c>
      <c r="G177" s="36">
        <v>15153.650000000005</v>
      </c>
    </row>
    <row r="178" spans="1:7" ht="21.75" customHeight="1" outlineLevel="1" x14ac:dyDescent="0.25">
      <c r="A178" s="48">
        <v>35</v>
      </c>
      <c r="B178" s="122" t="s">
        <v>113</v>
      </c>
      <c r="C178" s="8">
        <v>15045763.489999996</v>
      </c>
      <c r="D178" s="8">
        <v>15045763.489999998</v>
      </c>
      <c r="E178" s="8">
        <v>11721812.939999999</v>
      </c>
      <c r="F178" s="8">
        <v>1504576.3599999999</v>
      </c>
      <c r="G178" s="8">
        <v>1819374.1900000002</v>
      </c>
    </row>
    <row r="179" spans="1:7" s="58" customFormat="1" outlineLevel="1" x14ac:dyDescent="0.25">
      <c r="A179" s="68"/>
      <c r="B179" s="193" t="s">
        <v>36</v>
      </c>
      <c r="C179" s="36">
        <v>5114818.05</v>
      </c>
      <c r="D179" s="36">
        <v>5114818.05</v>
      </c>
      <c r="E179" s="36">
        <v>3996415.94</v>
      </c>
      <c r="F179" s="36">
        <v>511481.81</v>
      </c>
      <c r="G179" s="36">
        <v>606920.30000000005</v>
      </c>
    </row>
    <row r="180" spans="1:7" s="58" customFormat="1" outlineLevel="1" x14ac:dyDescent="0.25">
      <c r="A180" s="68"/>
      <c r="B180" s="193" t="s">
        <v>37</v>
      </c>
      <c r="C180" s="36">
        <v>9512266.0499999989</v>
      </c>
      <c r="D180" s="36">
        <v>9512266.0500000007</v>
      </c>
      <c r="E180" s="36">
        <v>7432321.4199999999</v>
      </c>
      <c r="F180" s="36">
        <v>951226.61</v>
      </c>
      <c r="G180" s="36">
        <v>1128718.02</v>
      </c>
    </row>
    <row r="181" spans="1:7" s="58" customFormat="1" outlineLevel="1" x14ac:dyDescent="0.25">
      <c r="A181" s="68"/>
      <c r="B181" s="36" t="s">
        <v>42</v>
      </c>
      <c r="C181" s="141">
        <v>349879.12</v>
      </c>
      <c r="D181" s="36">
        <v>349879.12000000005</v>
      </c>
      <c r="E181" s="36">
        <v>244915.39</v>
      </c>
      <c r="F181" s="36">
        <v>34987.910000000003</v>
      </c>
      <c r="G181" s="36">
        <v>69975.820000000007</v>
      </c>
    </row>
    <row r="182" spans="1:7" s="58" customFormat="1" x14ac:dyDescent="0.25">
      <c r="A182" s="68"/>
      <c r="B182" s="125" t="s">
        <v>82</v>
      </c>
      <c r="C182" s="141">
        <v>68800.27</v>
      </c>
      <c r="D182" s="141">
        <v>68800.27</v>
      </c>
      <c r="E182" s="141">
        <v>48160.19</v>
      </c>
      <c r="F182" s="141">
        <v>6880.03</v>
      </c>
      <c r="G182" s="141">
        <v>13760.05</v>
      </c>
    </row>
    <row r="183" spans="1:7" s="12" customFormat="1" ht="21.75" customHeight="1" x14ac:dyDescent="0.25">
      <c r="A183" s="48">
        <v>36</v>
      </c>
      <c r="B183" s="124" t="s">
        <v>114</v>
      </c>
      <c r="C183" s="8">
        <v>38579210.599999994</v>
      </c>
      <c r="D183" s="49">
        <v>38579210.599999994</v>
      </c>
      <c r="E183" s="49">
        <v>27777031.629999999</v>
      </c>
      <c r="F183" s="49">
        <v>3857921.06</v>
      </c>
      <c r="G183" s="49">
        <v>6944257.9100000001</v>
      </c>
    </row>
    <row r="184" spans="1:7" x14ac:dyDescent="0.25">
      <c r="A184" s="68"/>
      <c r="B184" s="36" t="s">
        <v>37</v>
      </c>
      <c r="C184" s="141">
        <v>38579210.599999994</v>
      </c>
      <c r="D184" s="24">
        <v>38579210.599999994</v>
      </c>
      <c r="E184" s="24">
        <v>27777031.629999999</v>
      </c>
      <c r="F184" s="24">
        <v>3857921.06</v>
      </c>
      <c r="G184" s="24">
        <v>6944257.9100000001</v>
      </c>
    </row>
    <row r="185" spans="1:7" s="12" customFormat="1" ht="21.75" customHeight="1" x14ac:dyDescent="0.25">
      <c r="A185" s="48">
        <v>37</v>
      </c>
      <c r="B185" s="124" t="s">
        <v>115</v>
      </c>
      <c r="C185" s="8">
        <v>6177317.2999999998</v>
      </c>
      <c r="D185" s="49">
        <v>6177317.2999999998</v>
      </c>
      <c r="E185" s="49">
        <v>4875138.82</v>
      </c>
      <c r="F185" s="49">
        <v>617731.72</v>
      </c>
      <c r="G185" s="49">
        <v>684446.76</v>
      </c>
    </row>
    <row r="186" spans="1:7" x14ac:dyDescent="0.25">
      <c r="A186" s="68"/>
      <c r="B186" s="36" t="s">
        <v>105</v>
      </c>
      <c r="C186" s="141">
        <v>6177317.2999999998</v>
      </c>
      <c r="D186" s="24">
        <v>6177317.2999999998</v>
      </c>
      <c r="E186" s="24">
        <v>4875138.82</v>
      </c>
      <c r="F186" s="24">
        <v>617731.72</v>
      </c>
      <c r="G186" s="24">
        <v>684446.76</v>
      </c>
    </row>
    <row r="187" spans="1:7" ht="21.75" customHeight="1" x14ac:dyDescent="0.25">
      <c r="A187" s="48">
        <v>38</v>
      </c>
      <c r="B187" s="124" t="s">
        <v>116</v>
      </c>
      <c r="C187" s="8">
        <v>10224851.199999999</v>
      </c>
      <c r="D187" s="49">
        <v>10224851.199999999</v>
      </c>
      <c r="E187" s="49">
        <v>6543904.7699999996</v>
      </c>
      <c r="F187" s="49">
        <v>1022485.12</v>
      </c>
      <c r="G187" s="49">
        <v>2658461.31</v>
      </c>
    </row>
    <row r="188" spans="1:7" x14ac:dyDescent="0.25">
      <c r="A188" s="68"/>
      <c r="B188" s="36" t="s">
        <v>37</v>
      </c>
      <c r="C188" s="141">
        <v>10224851.199999999</v>
      </c>
      <c r="D188" s="24">
        <v>10224851.199999999</v>
      </c>
      <c r="E188" s="24">
        <v>6543904.7699999996</v>
      </c>
      <c r="F188" s="24">
        <v>1022485.12</v>
      </c>
      <c r="G188" s="24">
        <v>2658461.31</v>
      </c>
    </row>
    <row r="189" spans="1:7" s="12" customFormat="1" ht="21.75" customHeight="1" x14ac:dyDescent="0.25">
      <c r="A189" s="48">
        <v>39</v>
      </c>
      <c r="B189" s="124" t="s">
        <v>117</v>
      </c>
      <c r="C189" s="8">
        <v>21547787.859999999</v>
      </c>
      <c r="D189" s="49">
        <v>21547787.859999999</v>
      </c>
      <c r="E189" s="49">
        <v>16439353.85</v>
      </c>
      <c r="F189" s="49">
        <v>2154778.7800000003</v>
      </c>
      <c r="G189" s="49">
        <v>2953655.2299999995</v>
      </c>
    </row>
    <row r="190" spans="1:7" s="58" customFormat="1" x14ac:dyDescent="0.25">
      <c r="A190" s="68"/>
      <c r="B190" s="36" t="s">
        <v>36</v>
      </c>
      <c r="C190" s="141">
        <v>20924418.960000001</v>
      </c>
      <c r="D190" s="141">
        <v>20924418.959999997</v>
      </c>
      <c r="E190" s="141">
        <v>16002995.619999999</v>
      </c>
      <c r="F190" s="141">
        <v>2092441.8900000001</v>
      </c>
      <c r="G190" s="141">
        <v>2828981.4499999997</v>
      </c>
    </row>
    <row r="191" spans="1:7" x14ac:dyDescent="0.25">
      <c r="A191" s="68"/>
      <c r="B191" s="36" t="s">
        <v>42</v>
      </c>
      <c r="C191" s="141">
        <v>563368.9</v>
      </c>
      <c r="D191" s="24">
        <v>563368.9</v>
      </c>
      <c r="E191" s="24">
        <v>394358.23</v>
      </c>
      <c r="F191" s="24">
        <v>56336.890000000007</v>
      </c>
      <c r="G191" s="24">
        <v>112673.78000000003</v>
      </c>
    </row>
    <row r="192" spans="1:7" x14ac:dyDescent="0.25">
      <c r="A192" s="68"/>
      <c r="B192" s="36" t="s">
        <v>82</v>
      </c>
      <c r="C192" s="141">
        <v>60000</v>
      </c>
      <c r="D192" s="24">
        <v>60000</v>
      </c>
      <c r="E192" s="24">
        <v>42000</v>
      </c>
      <c r="F192" s="24">
        <v>6000</v>
      </c>
      <c r="G192" s="24">
        <v>12000</v>
      </c>
    </row>
    <row r="193" spans="1:7" s="12" customFormat="1" ht="21.75" customHeight="1" x14ac:dyDescent="0.25">
      <c r="A193" s="48">
        <v>40</v>
      </c>
      <c r="B193" s="124" t="s">
        <v>118</v>
      </c>
      <c r="C193" s="8">
        <v>5843550.2699999996</v>
      </c>
      <c r="D193" s="49">
        <v>5843550.2699999996</v>
      </c>
      <c r="E193" s="49">
        <v>2337420.11</v>
      </c>
      <c r="F193" s="49">
        <v>584355.03</v>
      </c>
      <c r="G193" s="49">
        <v>2921775.1300000004</v>
      </c>
    </row>
    <row r="194" spans="1:7" s="58" customFormat="1" x14ac:dyDescent="0.25">
      <c r="A194" s="68"/>
      <c r="B194" s="36" t="s">
        <v>36</v>
      </c>
      <c r="C194" s="141">
        <v>5843550.2699999996</v>
      </c>
      <c r="D194" s="141">
        <v>5843550.2699999996</v>
      </c>
      <c r="E194" s="141">
        <v>2337420.11</v>
      </c>
      <c r="F194" s="141">
        <v>584355.03</v>
      </c>
      <c r="G194" s="141">
        <v>2921775.1300000004</v>
      </c>
    </row>
    <row r="195" spans="1:7" s="12" customFormat="1" ht="21.75" customHeight="1" x14ac:dyDescent="0.25">
      <c r="A195" s="48">
        <v>41</v>
      </c>
      <c r="B195" s="124" t="s">
        <v>119</v>
      </c>
      <c r="C195" s="8">
        <v>4443997.82</v>
      </c>
      <c r="D195" s="49">
        <v>4443997.82</v>
      </c>
      <c r="E195" s="49">
        <v>3458988.42</v>
      </c>
      <c r="F195" s="49">
        <v>444399.78</v>
      </c>
      <c r="G195" s="49">
        <v>540609.62</v>
      </c>
    </row>
    <row r="196" spans="1:7" s="58" customFormat="1" x14ac:dyDescent="0.25">
      <c r="A196" s="68"/>
      <c r="B196" s="36" t="s">
        <v>36</v>
      </c>
      <c r="C196" s="141">
        <v>4443997.82</v>
      </c>
      <c r="D196" s="141">
        <v>4443997.82</v>
      </c>
      <c r="E196" s="141">
        <v>3458988.42</v>
      </c>
      <c r="F196" s="141">
        <v>444399.78</v>
      </c>
      <c r="G196" s="141">
        <v>540609.62</v>
      </c>
    </row>
    <row r="197" spans="1:7" s="12" customFormat="1" ht="21.75" customHeight="1" x14ac:dyDescent="0.25">
      <c r="A197" s="48">
        <v>42</v>
      </c>
      <c r="B197" s="124" t="s">
        <v>120</v>
      </c>
      <c r="C197" s="8">
        <v>8959574.7999999989</v>
      </c>
      <c r="D197" s="49">
        <v>8959574.8000000007</v>
      </c>
      <c r="E197" s="49">
        <v>3541365.57</v>
      </c>
      <c r="F197" s="49">
        <v>895957.47</v>
      </c>
      <c r="G197" s="49">
        <v>4522251.76</v>
      </c>
    </row>
    <row r="198" spans="1:7" s="58" customFormat="1" x14ac:dyDescent="0.25">
      <c r="A198" s="68"/>
      <c r="B198" s="36" t="s">
        <v>29</v>
      </c>
      <c r="C198" s="141">
        <v>518001.89</v>
      </c>
      <c r="D198" s="141">
        <v>518001.89</v>
      </c>
      <c r="E198" s="141">
        <v>196840.71000000002</v>
      </c>
      <c r="F198" s="141">
        <v>51800.19</v>
      </c>
      <c r="G198" s="141">
        <v>269360.99</v>
      </c>
    </row>
    <row r="199" spans="1:7" s="58" customFormat="1" x14ac:dyDescent="0.25">
      <c r="A199" s="68"/>
      <c r="B199" s="36" t="s">
        <v>37</v>
      </c>
      <c r="C199" s="141">
        <v>8014300.54</v>
      </c>
      <c r="D199" s="141">
        <v>8014300.54</v>
      </c>
      <c r="E199" s="141">
        <v>3045434.1999999997</v>
      </c>
      <c r="F199" s="141">
        <v>801430.05</v>
      </c>
      <c r="G199" s="141">
        <v>4167436.29</v>
      </c>
    </row>
    <row r="200" spans="1:7" s="58" customFormat="1" x14ac:dyDescent="0.25">
      <c r="A200" s="68"/>
      <c r="B200" s="36" t="s">
        <v>42</v>
      </c>
      <c r="C200" s="141">
        <v>358169.62</v>
      </c>
      <c r="D200" s="141">
        <v>358169.62</v>
      </c>
      <c r="E200" s="141">
        <v>250718.73</v>
      </c>
      <c r="F200" s="141">
        <v>35816.959999999999</v>
      </c>
      <c r="G200" s="141">
        <v>71633.929999999993</v>
      </c>
    </row>
    <row r="201" spans="1:7" s="58" customFormat="1" x14ac:dyDescent="0.25">
      <c r="A201" s="68"/>
      <c r="B201" s="36" t="s">
        <v>82</v>
      </c>
      <c r="C201" s="141">
        <v>69102.75</v>
      </c>
      <c r="D201" s="141">
        <v>69102.75</v>
      </c>
      <c r="E201" s="141">
        <v>48371.93</v>
      </c>
      <c r="F201" s="141">
        <v>6910.27</v>
      </c>
      <c r="G201" s="141">
        <v>13820.550000000003</v>
      </c>
    </row>
    <row r="202" spans="1:7" s="12" customFormat="1" ht="21.75" customHeight="1" x14ac:dyDescent="0.25">
      <c r="A202" s="48">
        <v>43</v>
      </c>
      <c r="B202" s="124" t="s">
        <v>121</v>
      </c>
      <c r="C202" s="8">
        <v>8497832.370000001</v>
      </c>
      <c r="D202" s="49">
        <v>8497832.370000001</v>
      </c>
      <c r="E202" s="49">
        <v>6739401.4100000001</v>
      </c>
      <c r="F202" s="49">
        <v>849783.24</v>
      </c>
      <c r="G202" s="49">
        <v>908647.72</v>
      </c>
    </row>
    <row r="203" spans="1:7" s="58" customFormat="1" x14ac:dyDescent="0.25">
      <c r="A203" s="68"/>
      <c r="B203" s="36" t="s">
        <v>26</v>
      </c>
      <c r="C203" s="141">
        <v>6614431.2700000005</v>
      </c>
      <c r="D203" s="141">
        <v>6614431.2699999996</v>
      </c>
      <c r="E203" s="141">
        <v>5412293.1200000001</v>
      </c>
      <c r="F203" s="141">
        <v>661443.13000000012</v>
      </c>
      <c r="G203" s="141">
        <v>540695.02</v>
      </c>
    </row>
    <row r="204" spans="1:7" s="58" customFormat="1" x14ac:dyDescent="0.25">
      <c r="A204" s="68"/>
      <c r="B204" s="36" t="s">
        <v>27</v>
      </c>
      <c r="C204" s="141">
        <v>1426397.04</v>
      </c>
      <c r="D204" s="141">
        <v>1426397.0399999998</v>
      </c>
      <c r="E204" s="141">
        <v>1167156.8699999999</v>
      </c>
      <c r="F204" s="141">
        <v>142639.69999999998</v>
      </c>
      <c r="G204" s="141">
        <v>116600.47</v>
      </c>
    </row>
    <row r="205" spans="1:7" s="58" customFormat="1" x14ac:dyDescent="0.25">
      <c r="A205" s="68"/>
      <c r="B205" s="36" t="s">
        <v>42</v>
      </c>
      <c r="C205" s="141">
        <v>379117.06</v>
      </c>
      <c r="D205" s="141">
        <v>379117.06</v>
      </c>
      <c r="E205" s="141">
        <v>132690.97</v>
      </c>
      <c r="F205" s="141">
        <v>37911.71</v>
      </c>
      <c r="G205" s="141">
        <v>208514.38</v>
      </c>
    </row>
    <row r="206" spans="1:7" s="58" customFormat="1" x14ac:dyDescent="0.25">
      <c r="A206" s="68"/>
      <c r="B206" s="36" t="s">
        <v>82</v>
      </c>
      <c r="C206" s="141">
        <v>77887</v>
      </c>
      <c r="D206" s="141">
        <v>77887</v>
      </c>
      <c r="E206" s="141">
        <v>27260.45</v>
      </c>
      <c r="F206" s="141">
        <v>7788.7</v>
      </c>
      <c r="G206" s="141">
        <v>42837.85</v>
      </c>
    </row>
    <row r="207" spans="1:7" s="12" customFormat="1" ht="21.75" customHeight="1" x14ac:dyDescent="0.25">
      <c r="A207" s="48">
        <v>44</v>
      </c>
      <c r="B207" s="124" t="s">
        <v>122</v>
      </c>
      <c r="C207" s="8">
        <v>29997398.859999999</v>
      </c>
      <c r="D207" s="49">
        <v>29997398.859999999</v>
      </c>
      <c r="E207" s="49">
        <v>23370292.809999999</v>
      </c>
      <c r="F207" s="49">
        <v>2999739.88</v>
      </c>
      <c r="G207" s="49">
        <v>3627366.17</v>
      </c>
    </row>
    <row r="208" spans="1:7" s="58" customFormat="1" x14ac:dyDescent="0.25">
      <c r="A208" s="68"/>
      <c r="B208" s="36" t="s">
        <v>36</v>
      </c>
      <c r="C208" s="141">
        <v>29642667.530000001</v>
      </c>
      <c r="D208" s="141">
        <v>29642667.529999997</v>
      </c>
      <c r="E208" s="141">
        <v>23121980.879999999</v>
      </c>
      <c r="F208" s="141">
        <v>2964266.75</v>
      </c>
      <c r="G208" s="141">
        <v>3556419.9</v>
      </c>
    </row>
    <row r="209" spans="1:7" s="58" customFormat="1" x14ac:dyDescent="0.25">
      <c r="A209" s="68"/>
      <c r="B209" s="36" t="s">
        <v>42</v>
      </c>
      <c r="C209" s="141">
        <v>258062.11</v>
      </c>
      <c r="D209" s="141">
        <v>258062.11</v>
      </c>
      <c r="E209" s="141">
        <v>180643.48</v>
      </c>
      <c r="F209" s="141">
        <v>25806.21</v>
      </c>
      <c r="G209" s="141">
        <v>51612.42</v>
      </c>
    </row>
    <row r="210" spans="1:7" s="58" customFormat="1" x14ac:dyDescent="0.25">
      <c r="A210" s="68"/>
      <c r="B210" s="36" t="s">
        <v>82</v>
      </c>
      <c r="C210" s="141">
        <v>96669.22</v>
      </c>
      <c r="D210" s="141">
        <v>96669.22</v>
      </c>
      <c r="E210" s="141">
        <v>67668.45</v>
      </c>
      <c r="F210" s="141">
        <v>9666.92</v>
      </c>
      <c r="G210" s="141">
        <v>19333.849999999999</v>
      </c>
    </row>
    <row r="211" spans="1:7" s="12" customFormat="1" ht="21.75" customHeight="1" x14ac:dyDescent="0.25">
      <c r="A211" s="48">
        <v>45</v>
      </c>
      <c r="B211" s="124" t="s">
        <v>123</v>
      </c>
      <c r="C211" s="8">
        <v>42228768.719999999</v>
      </c>
      <c r="D211" s="49">
        <v>42228768.719999999</v>
      </c>
      <c r="E211" s="49">
        <v>32458510.98</v>
      </c>
      <c r="F211" s="49">
        <v>4222876.87</v>
      </c>
      <c r="G211" s="49">
        <v>5547380.8700000001</v>
      </c>
    </row>
    <row r="212" spans="1:7" s="12" customFormat="1" ht="15" customHeight="1" x14ac:dyDescent="0.25">
      <c r="A212" s="48"/>
      <c r="B212" s="36" t="s">
        <v>26</v>
      </c>
      <c r="C212" s="36">
        <v>16121218.810000001</v>
      </c>
      <c r="D212" s="50">
        <v>16121218.809999999</v>
      </c>
      <c r="E212" s="50">
        <v>14509096.93</v>
      </c>
      <c r="F212" s="50">
        <v>1612121.88</v>
      </c>
      <c r="G212" s="50">
        <v>0</v>
      </c>
    </row>
    <row r="213" spans="1:7" s="58" customFormat="1" x14ac:dyDescent="0.25">
      <c r="A213" s="68"/>
      <c r="B213" s="36" t="s">
        <v>27</v>
      </c>
      <c r="C213" s="141">
        <v>1549604.4000000001</v>
      </c>
      <c r="D213" s="141">
        <v>1549604.4</v>
      </c>
      <c r="E213" s="141">
        <v>1394643.96</v>
      </c>
      <c r="F213" s="141">
        <v>154960.44</v>
      </c>
      <c r="G213" s="141">
        <v>0</v>
      </c>
    </row>
    <row r="214" spans="1:7" s="58" customFormat="1" x14ac:dyDescent="0.25">
      <c r="A214" s="68"/>
      <c r="B214" s="36" t="s">
        <v>28</v>
      </c>
      <c r="C214" s="141">
        <v>2622379.2000000002</v>
      </c>
      <c r="D214" s="141">
        <v>2622379.2000000002</v>
      </c>
      <c r="E214" s="141">
        <v>2360141.2800000003</v>
      </c>
      <c r="F214" s="141">
        <v>262237.92000000004</v>
      </c>
      <c r="G214" s="141">
        <v>0</v>
      </c>
    </row>
    <row r="215" spans="1:7" s="58" customFormat="1" x14ac:dyDescent="0.25">
      <c r="A215" s="68"/>
      <c r="B215" s="36" t="s">
        <v>36</v>
      </c>
      <c r="C215" s="141">
        <v>21700420.800000001</v>
      </c>
      <c r="D215" s="141">
        <v>21700420.800000001</v>
      </c>
      <c r="E215" s="141">
        <v>14105273.520000001</v>
      </c>
      <c r="F215" s="141">
        <v>2170042.08</v>
      </c>
      <c r="G215" s="141">
        <v>5425105.2000000002</v>
      </c>
    </row>
    <row r="216" spans="1:7" s="58" customFormat="1" x14ac:dyDescent="0.25">
      <c r="A216" s="68"/>
      <c r="B216" s="36" t="s">
        <v>42</v>
      </c>
      <c r="C216" s="141">
        <v>148349.51</v>
      </c>
      <c r="D216" s="141">
        <v>148349.51</v>
      </c>
      <c r="E216" s="141">
        <v>56372.81</v>
      </c>
      <c r="F216" s="141">
        <v>14834.95</v>
      </c>
      <c r="G216" s="141">
        <v>77141.75</v>
      </c>
    </row>
    <row r="217" spans="1:7" s="58" customFormat="1" x14ac:dyDescent="0.25">
      <c r="A217" s="68"/>
      <c r="B217" s="36" t="s">
        <v>82</v>
      </c>
      <c r="C217" s="141">
        <v>86796</v>
      </c>
      <c r="D217" s="141">
        <v>86796</v>
      </c>
      <c r="E217" s="141">
        <v>32982.480000000003</v>
      </c>
      <c r="F217" s="141">
        <v>8679.6</v>
      </c>
      <c r="G217" s="141">
        <v>45133.919999999998</v>
      </c>
    </row>
    <row r="218" spans="1:7" s="12" customFormat="1" ht="21.75" customHeight="1" x14ac:dyDescent="0.25">
      <c r="A218" s="48">
        <v>46</v>
      </c>
      <c r="B218" s="124" t="s">
        <v>124</v>
      </c>
      <c r="C218" s="8">
        <v>10001806.470000001</v>
      </c>
      <c r="D218" s="49">
        <v>10001806.470000001</v>
      </c>
      <c r="E218" s="49">
        <v>7932162.6600000001</v>
      </c>
      <c r="F218" s="49">
        <v>1000180.65</v>
      </c>
      <c r="G218" s="49">
        <v>1069463.1599999999</v>
      </c>
    </row>
    <row r="219" spans="1:7" s="58" customFormat="1" x14ac:dyDescent="0.25">
      <c r="A219" s="68"/>
      <c r="B219" s="36" t="s">
        <v>26</v>
      </c>
      <c r="C219" s="141">
        <v>6778747.7999999998</v>
      </c>
      <c r="D219" s="141">
        <v>6778747.8000000007</v>
      </c>
      <c r="E219" s="141">
        <v>5498304.1900000004</v>
      </c>
      <c r="F219" s="141">
        <v>677874.78</v>
      </c>
      <c r="G219" s="141">
        <v>602568.82999999996</v>
      </c>
    </row>
    <row r="220" spans="1:7" s="58" customFormat="1" x14ac:dyDescent="0.25">
      <c r="A220" s="68"/>
      <c r="B220" s="36" t="s">
        <v>27</v>
      </c>
      <c r="C220" s="141">
        <v>1612492.31</v>
      </c>
      <c r="D220" s="141">
        <v>1612492.31</v>
      </c>
      <c r="E220" s="141">
        <v>1307907.22</v>
      </c>
      <c r="F220" s="141">
        <v>161249.22999999998</v>
      </c>
      <c r="G220" s="141">
        <v>143335.86000000002</v>
      </c>
    </row>
    <row r="221" spans="1:7" s="58" customFormat="1" x14ac:dyDescent="0.25">
      <c r="A221" s="68"/>
      <c r="B221" s="36" t="s">
        <v>28</v>
      </c>
      <c r="C221" s="141">
        <v>1219349.1399999999</v>
      </c>
      <c r="D221" s="141">
        <v>1219349.1399999999</v>
      </c>
      <c r="E221" s="141">
        <v>989025.22</v>
      </c>
      <c r="F221" s="141">
        <v>121934.92</v>
      </c>
      <c r="G221" s="141">
        <v>108389</v>
      </c>
    </row>
    <row r="222" spans="1:7" s="58" customFormat="1" x14ac:dyDescent="0.25">
      <c r="A222" s="68"/>
      <c r="B222" s="36" t="s">
        <v>42</v>
      </c>
      <c r="C222" s="141">
        <v>318037.21999999997</v>
      </c>
      <c r="D222" s="141">
        <v>318037.21999999997</v>
      </c>
      <c r="E222" s="141">
        <v>111313.03</v>
      </c>
      <c r="F222" s="141">
        <v>31803.72</v>
      </c>
      <c r="G222" s="141">
        <v>174920.47</v>
      </c>
    </row>
    <row r="223" spans="1:7" s="58" customFormat="1" x14ac:dyDescent="0.25">
      <c r="A223" s="68"/>
      <c r="B223" s="36" t="s">
        <v>82</v>
      </c>
      <c r="C223" s="141">
        <v>73180</v>
      </c>
      <c r="D223" s="141">
        <v>73180</v>
      </c>
      <c r="E223" s="141">
        <v>25613</v>
      </c>
      <c r="F223" s="141">
        <v>7318</v>
      </c>
      <c r="G223" s="141">
        <v>40249</v>
      </c>
    </row>
    <row r="224" spans="1:7" s="12" customFormat="1" ht="21.75" customHeight="1" x14ac:dyDescent="0.25">
      <c r="A224" s="48">
        <v>47</v>
      </c>
      <c r="B224" s="124" t="s">
        <v>125</v>
      </c>
      <c r="C224" s="8">
        <v>3207448.27</v>
      </c>
      <c r="D224" s="49">
        <v>3207448.27</v>
      </c>
      <c r="E224" s="49">
        <v>2531318.17</v>
      </c>
      <c r="F224" s="49">
        <v>320744.83</v>
      </c>
      <c r="G224" s="49">
        <v>355385.27</v>
      </c>
    </row>
    <row r="225" spans="1:7" s="58" customFormat="1" x14ac:dyDescent="0.25">
      <c r="A225" s="68"/>
      <c r="B225" s="36" t="s">
        <v>105</v>
      </c>
      <c r="C225" s="141">
        <v>3207448.27</v>
      </c>
      <c r="D225" s="141">
        <v>3207448.27</v>
      </c>
      <c r="E225" s="141">
        <v>2531318.17</v>
      </c>
      <c r="F225" s="141">
        <v>320744.83</v>
      </c>
      <c r="G225" s="141">
        <v>355385.27</v>
      </c>
    </row>
    <row r="226" spans="1:7" s="12" customFormat="1" ht="21.75" customHeight="1" x14ac:dyDescent="0.25">
      <c r="A226" s="48">
        <v>48</v>
      </c>
      <c r="B226" s="124" t="s">
        <v>126</v>
      </c>
      <c r="C226" s="8">
        <v>5072980.3099999996</v>
      </c>
      <c r="D226" s="49">
        <v>5072980.3100000005</v>
      </c>
      <c r="E226" s="49">
        <v>3897032.7600000002</v>
      </c>
      <c r="F226" s="49">
        <v>507298.02999999997</v>
      </c>
      <c r="G226" s="49">
        <v>668649.52</v>
      </c>
    </row>
    <row r="227" spans="1:7" s="58" customFormat="1" x14ac:dyDescent="0.25">
      <c r="A227" s="68"/>
      <c r="B227" s="36" t="s">
        <v>36</v>
      </c>
      <c r="C227" s="141">
        <v>4974139.26</v>
      </c>
      <c r="D227" s="141">
        <v>4974139.26</v>
      </c>
      <c r="E227" s="141">
        <v>3865403.62</v>
      </c>
      <c r="F227" s="141">
        <v>497413.93</v>
      </c>
      <c r="G227" s="141">
        <v>611321.71</v>
      </c>
    </row>
    <row r="228" spans="1:7" s="58" customFormat="1" x14ac:dyDescent="0.25">
      <c r="A228" s="68"/>
      <c r="B228" s="36" t="s">
        <v>127</v>
      </c>
      <c r="C228" s="141">
        <v>78841.05</v>
      </c>
      <c r="D228" s="141">
        <v>78841.049999999988</v>
      </c>
      <c r="E228" s="141">
        <v>25229.14</v>
      </c>
      <c r="F228" s="141">
        <v>7884.1</v>
      </c>
      <c r="G228" s="141">
        <v>45727.81</v>
      </c>
    </row>
    <row r="229" spans="1:7" s="58" customFormat="1" x14ac:dyDescent="0.25">
      <c r="A229" s="68"/>
      <c r="B229" s="36" t="s">
        <v>111</v>
      </c>
      <c r="C229" s="141">
        <v>20000</v>
      </c>
      <c r="D229" s="141">
        <v>20000</v>
      </c>
      <c r="E229" s="141">
        <v>6400</v>
      </c>
      <c r="F229" s="141">
        <v>2000</v>
      </c>
      <c r="G229" s="141">
        <v>11600</v>
      </c>
    </row>
    <row r="230" spans="1:7" s="12" customFormat="1" ht="21.75" customHeight="1" x14ac:dyDescent="0.25">
      <c r="A230" s="48">
        <v>49</v>
      </c>
      <c r="B230" s="124" t="s">
        <v>128</v>
      </c>
      <c r="C230" s="8">
        <v>6060331.5100000007</v>
      </c>
      <c r="D230" s="49">
        <v>6060331.5100000007</v>
      </c>
      <c r="E230" s="49">
        <v>4717062.7300000014</v>
      </c>
      <c r="F230" s="49">
        <v>606033.14</v>
      </c>
      <c r="G230" s="49">
        <v>737235.64</v>
      </c>
    </row>
    <row r="231" spans="1:7" s="58" customFormat="1" x14ac:dyDescent="0.25">
      <c r="A231" s="68"/>
      <c r="B231" s="36" t="s">
        <v>29</v>
      </c>
      <c r="C231" s="141">
        <v>5757952.4600000009</v>
      </c>
      <c r="D231" s="141">
        <v>5757952.4600000009</v>
      </c>
      <c r="E231" s="141">
        <v>4505397.3900000006</v>
      </c>
      <c r="F231" s="141">
        <v>575795.24</v>
      </c>
      <c r="G231" s="141">
        <v>676759.83000000007</v>
      </c>
    </row>
    <row r="232" spans="1:7" s="58" customFormat="1" x14ac:dyDescent="0.25">
      <c r="A232" s="68"/>
      <c r="B232" s="36" t="s">
        <v>42</v>
      </c>
      <c r="C232" s="141">
        <v>203459.14</v>
      </c>
      <c r="D232" s="141">
        <v>203459.14</v>
      </c>
      <c r="E232" s="141">
        <v>142421.4</v>
      </c>
      <c r="F232" s="141">
        <v>20345.91</v>
      </c>
      <c r="G232" s="141">
        <v>40691.83</v>
      </c>
    </row>
    <row r="233" spans="1:7" s="58" customFormat="1" x14ac:dyDescent="0.25">
      <c r="A233" s="68"/>
      <c r="B233" s="36" t="s">
        <v>82</v>
      </c>
      <c r="C233" s="141">
        <v>98919.91</v>
      </c>
      <c r="D233" s="141">
        <v>98919.91</v>
      </c>
      <c r="E233" s="141">
        <v>69243.94</v>
      </c>
      <c r="F233" s="141">
        <v>9891.99</v>
      </c>
      <c r="G233" s="141">
        <v>19783.98</v>
      </c>
    </row>
    <row r="234" spans="1:7" s="12" customFormat="1" ht="21.75" customHeight="1" x14ac:dyDescent="0.25">
      <c r="A234" s="48">
        <v>50</v>
      </c>
      <c r="B234" s="124" t="s">
        <v>129</v>
      </c>
      <c r="C234" s="8">
        <v>10364085.6</v>
      </c>
      <c r="D234" s="49">
        <v>10364085.6</v>
      </c>
      <c r="E234" s="49">
        <v>7254859.919999999</v>
      </c>
      <c r="F234" s="49">
        <v>1036408.56</v>
      </c>
      <c r="G234" s="49">
        <v>2072817.1200000006</v>
      </c>
    </row>
    <row r="235" spans="1:7" s="58" customFormat="1" x14ac:dyDescent="0.25">
      <c r="A235" s="68"/>
      <c r="B235" s="36" t="s">
        <v>36</v>
      </c>
      <c r="C235" s="141">
        <v>10364085.6</v>
      </c>
      <c r="D235" s="141">
        <v>10364085.6</v>
      </c>
      <c r="E235" s="141">
        <v>7254859.919999999</v>
      </c>
      <c r="F235" s="141">
        <v>1036408.56</v>
      </c>
      <c r="G235" s="141">
        <v>2072817.1200000006</v>
      </c>
    </row>
    <row r="236" spans="1:7" s="12" customFormat="1" ht="21.75" customHeight="1" x14ac:dyDescent="0.25">
      <c r="A236" s="48">
        <v>51</v>
      </c>
      <c r="B236" s="124" t="s">
        <v>130</v>
      </c>
      <c r="C236" s="8">
        <v>25581296.77</v>
      </c>
      <c r="D236" s="49">
        <v>25581296.769999996</v>
      </c>
      <c r="E236" s="49">
        <v>19911217.939999998</v>
      </c>
      <c r="F236" s="49">
        <v>2558129.6799999997</v>
      </c>
      <c r="G236" s="49">
        <v>3111949.15</v>
      </c>
    </row>
    <row r="237" spans="1:7" s="58" customFormat="1" x14ac:dyDescent="0.25">
      <c r="A237" s="68"/>
      <c r="B237" s="36" t="s">
        <v>36</v>
      </c>
      <c r="C237" s="141">
        <v>25228163.890000001</v>
      </c>
      <c r="D237" s="141">
        <v>25228163.890000001</v>
      </c>
      <c r="E237" s="141">
        <v>19664024.919999998</v>
      </c>
      <c r="F237" s="141">
        <v>2522816.3899999997</v>
      </c>
      <c r="G237" s="141">
        <v>3041322.58</v>
      </c>
    </row>
    <row r="238" spans="1:7" s="58" customFormat="1" x14ac:dyDescent="0.25">
      <c r="A238" s="68"/>
      <c r="B238" s="36" t="s">
        <v>42</v>
      </c>
      <c r="C238" s="141">
        <v>256483.56</v>
      </c>
      <c r="D238" s="141">
        <v>256483.55999999997</v>
      </c>
      <c r="E238" s="141">
        <v>179538.49</v>
      </c>
      <c r="F238" s="141">
        <v>25648.36</v>
      </c>
      <c r="G238" s="141">
        <v>51296.71</v>
      </c>
    </row>
    <row r="239" spans="1:7" s="58" customFormat="1" x14ac:dyDescent="0.25">
      <c r="A239" s="68"/>
      <c r="B239" s="36" t="s">
        <v>82</v>
      </c>
      <c r="C239" s="141">
        <v>96649.32</v>
      </c>
      <c r="D239" s="141">
        <v>96649.319999999992</v>
      </c>
      <c r="E239" s="141">
        <v>67654.53</v>
      </c>
      <c r="F239" s="141">
        <v>9664.93</v>
      </c>
      <c r="G239" s="141">
        <v>19329.86</v>
      </c>
    </row>
    <row r="240" spans="1:7" s="12" customFormat="1" ht="21.75" customHeight="1" x14ac:dyDescent="0.25">
      <c r="A240" s="48">
        <v>52</v>
      </c>
      <c r="B240" s="124" t="s">
        <v>131</v>
      </c>
      <c r="C240" s="8">
        <v>7846269.9200000009</v>
      </c>
      <c r="D240" s="49">
        <v>7846269.9199999999</v>
      </c>
      <c r="E240" s="49">
        <v>6222664.8300000001</v>
      </c>
      <c r="F240" s="49">
        <v>784626.99</v>
      </c>
      <c r="G240" s="49">
        <v>838978.1</v>
      </c>
    </row>
    <row r="241" spans="1:7" s="58" customFormat="1" x14ac:dyDescent="0.25">
      <c r="A241" s="68"/>
      <c r="B241" s="36" t="s">
        <v>29</v>
      </c>
      <c r="C241" s="141">
        <v>7421286.3100000005</v>
      </c>
      <c r="D241" s="141">
        <v>7421286.3099999996</v>
      </c>
      <c r="E241" s="141">
        <v>5925176.2999999998</v>
      </c>
      <c r="F241" s="141">
        <v>742128.63</v>
      </c>
      <c r="G241" s="141">
        <v>753981.38</v>
      </c>
    </row>
    <row r="242" spans="1:7" s="58" customFormat="1" x14ac:dyDescent="0.25">
      <c r="A242" s="68"/>
      <c r="B242" s="36" t="s">
        <v>42</v>
      </c>
      <c r="C242" s="141">
        <v>321303.61</v>
      </c>
      <c r="D242" s="141">
        <v>321303.61</v>
      </c>
      <c r="E242" s="141">
        <v>224912.53</v>
      </c>
      <c r="F242" s="141">
        <v>32130.36</v>
      </c>
      <c r="G242" s="141">
        <v>64260.72</v>
      </c>
    </row>
    <row r="243" spans="1:7" s="58" customFormat="1" x14ac:dyDescent="0.25">
      <c r="A243" s="68"/>
      <c r="B243" s="36" t="s">
        <v>82</v>
      </c>
      <c r="C243" s="141">
        <v>103680</v>
      </c>
      <c r="D243" s="141">
        <v>103680</v>
      </c>
      <c r="E243" s="141">
        <v>72576</v>
      </c>
      <c r="F243" s="141">
        <v>10368</v>
      </c>
      <c r="G243" s="141">
        <v>20736</v>
      </c>
    </row>
    <row r="244" spans="1:7" s="23" customFormat="1" ht="21.75" customHeight="1" x14ac:dyDescent="0.2">
      <c r="A244" s="48">
        <v>53</v>
      </c>
      <c r="B244" s="124" t="s">
        <v>132</v>
      </c>
      <c r="C244" s="8">
        <v>10280870.609999998</v>
      </c>
      <c r="D244" s="49">
        <v>10280870.609999998</v>
      </c>
      <c r="E244" s="49">
        <v>7992174.3599999994</v>
      </c>
      <c r="F244" s="49">
        <v>1028087.04</v>
      </c>
      <c r="G244" s="49">
        <v>1260609.2099999997</v>
      </c>
    </row>
    <row r="245" spans="1:7" x14ac:dyDescent="0.25">
      <c r="A245" s="68">
        <v>1</v>
      </c>
      <c r="B245" s="144" t="s">
        <v>133</v>
      </c>
      <c r="C245" s="141">
        <v>240404.65</v>
      </c>
      <c r="D245" s="24">
        <v>240404.65000000002</v>
      </c>
      <c r="E245" s="24">
        <v>168283.26</v>
      </c>
      <c r="F245" s="24">
        <v>24040.46</v>
      </c>
      <c r="G245" s="24">
        <v>48080.930000000022</v>
      </c>
    </row>
    <row r="246" spans="1:7" x14ac:dyDescent="0.25">
      <c r="A246" s="68">
        <v>2</v>
      </c>
      <c r="B246" s="144" t="s">
        <v>134</v>
      </c>
      <c r="C246" s="141">
        <v>164262.17000000001</v>
      </c>
      <c r="D246" s="24">
        <v>164262.16999999998</v>
      </c>
      <c r="E246" s="24">
        <v>114983.52</v>
      </c>
      <c r="F246" s="24">
        <v>16426.22</v>
      </c>
      <c r="G246" s="24">
        <v>32852.43</v>
      </c>
    </row>
    <row r="247" spans="1:7" x14ac:dyDescent="0.25">
      <c r="A247" s="68">
        <v>3</v>
      </c>
      <c r="B247" s="144" t="s">
        <v>135</v>
      </c>
      <c r="C247" s="141">
        <v>99763.98</v>
      </c>
      <c r="D247" s="24">
        <v>99763.98</v>
      </c>
      <c r="E247" s="24">
        <v>59858.39</v>
      </c>
      <c r="F247" s="24">
        <v>9976.4</v>
      </c>
      <c r="G247" s="24">
        <v>29929.19</v>
      </c>
    </row>
    <row r="248" spans="1:7" x14ac:dyDescent="0.25">
      <c r="A248" s="68">
        <v>4</v>
      </c>
      <c r="B248" s="144" t="s">
        <v>430</v>
      </c>
      <c r="C248" s="141">
        <v>115750.49</v>
      </c>
      <c r="D248" s="24">
        <v>115750.49</v>
      </c>
      <c r="E248" s="24">
        <v>89972.86</v>
      </c>
      <c r="F248" s="24">
        <v>11575.05</v>
      </c>
      <c r="G248" s="24">
        <v>14202.58</v>
      </c>
    </row>
    <row r="249" spans="1:7" x14ac:dyDescent="0.25">
      <c r="A249" s="68">
        <v>5</v>
      </c>
      <c r="B249" s="144" t="s">
        <v>431</v>
      </c>
      <c r="C249" s="141">
        <v>79615.73</v>
      </c>
      <c r="D249" s="24">
        <v>79615.73</v>
      </c>
      <c r="E249" s="24">
        <v>67673.37</v>
      </c>
      <c r="F249" s="24">
        <v>7961.57</v>
      </c>
      <c r="G249" s="24">
        <v>3980.79</v>
      </c>
    </row>
    <row r="250" spans="1:7" x14ac:dyDescent="0.25">
      <c r="A250" s="68">
        <v>6</v>
      </c>
      <c r="B250" s="144" t="s">
        <v>432</v>
      </c>
      <c r="C250" s="141">
        <v>161905.50999999998</v>
      </c>
      <c r="D250" s="24">
        <v>161905.50999999998</v>
      </c>
      <c r="E250" s="24">
        <v>125849.15</v>
      </c>
      <c r="F250" s="24">
        <v>16190.55</v>
      </c>
      <c r="G250" s="24">
        <v>19865.810000000001</v>
      </c>
    </row>
    <row r="251" spans="1:7" x14ac:dyDescent="0.25">
      <c r="A251" s="68">
        <v>7</v>
      </c>
      <c r="B251" s="144" t="s">
        <v>433</v>
      </c>
      <c r="C251" s="141">
        <v>66994.259999999995</v>
      </c>
      <c r="D251" s="24">
        <v>66994.259999999995</v>
      </c>
      <c r="E251" s="24">
        <v>52074.63</v>
      </c>
      <c r="F251" s="24">
        <v>6699.43</v>
      </c>
      <c r="G251" s="24">
        <v>8220.2000000000007</v>
      </c>
    </row>
    <row r="252" spans="1:7" x14ac:dyDescent="0.25">
      <c r="A252" s="68">
        <v>8</v>
      </c>
      <c r="B252" s="144" t="s">
        <v>434</v>
      </c>
      <c r="C252" s="141">
        <v>75270.320000000007</v>
      </c>
      <c r="D252" s="24">
        <v>75270.320000000007</v>
      </c>
      <c r="E252" s="24">
        <v>58507.62</v>
      </c>
      <c r="F252" s="24">
        <v>7527.03</v>
      </c>
      <c r="G252" s="24">
        <v>9235.67</v>
      </c>
    </row>
    <row r="253" spans="1:7" x14ac:dyDescent="0.25">
      <c r="A253" s="68">
        <v>9</v>
      </c>
      <c r="B253" s="144" t="s">
        <v>435</v>
      </c>
      <c r="C253" s="141">
        <v>15593.52</v>
      </c>
      <c r="D253" s="24">
        <v>15593.52</v>
      </c>
      <c r="E253" s="24">
        <v>12120.84</v>
      </c>
      <c r="F253" s="24">
        <v>1559.35</v>
      </c>
      <c r="G253" s="24">
        <v>1913.33</v>
      </c>
    </row>
    <row r="254" spans="1:7" x14ac:dyDescent="0.25">
      <c r="A254" s="68">
        <v>10</v>
      </c>
      <c r="B254" s="144" t="s">
        <v>436</v>
      </c>
      <c r="C254" s="141">
        <v>418544.51</v>
      </c>
      <c r="D254" s="24">
        <v>418544.51</v>
      </c>
      <c r="E254" s="24">
        <v>325334.65000000002</v>
      </c>
      <c r="F254" s="24">
        <v>41854.449999999997</v>
      </c>
      <c r="G254" s="24">
        <v>51355.41</v>
      </c>
    </row>
    <row r="255" spans="1:7" x14ac:dyDescent="0.25">
      <c r="A255" s="68">
        <v>11</v>
      </c>
      <c r="B255" s="144" t="s">
        <v>437</v>
      </c>
      <c r="C255" s="141">
        <v>571808.30000000005</v>
      </c>
      <c r="D255" s="24">
        <v>571808.30000000005</v>
      </c>
      <c r="E255" s="24">
        <v>444466.59</v>
      </c>
      <c r="F255" s="24">
        <v>57180.830000000009</v>
      </c>
      <c r="G255" s="24">
        <v>70160.88</v>
      </c>
    </row>
    <row r="256" spans="1:7" x14ac:dyDescent="0.25">
      <c r="A256" s="68">
        <v>12</v>
      </c>
      <c r="B256" s="144" t="s">
        <v>438</v>
      </c>
      <c r="C256" s="141">
        <v>316994.24</v>
      </c>
      <c r="D256" s="24">
        <v>316994.24</v>
      </c>
      <c r="E256" s="24">
        <v>246399.63</v>
      </c>
      <c r="F256" s="24">
        <v>31699.42</v>
      </c>
      <c r="G256" s="24">
        <v>38895.19</v>
      </c>
    </row>
    <row r="257" spans="1:7" x14ac:dyDescent="0.25">
      <c r="A257" s="68">
        <v>13</v>
      </c>
      <c r="B257" s="144" t="s">
        <v>439</v>
      </c>
      <c r="C257" s="141">
        <v>545840.31000000006</v>
      </c>
      <c r="D257" s="24">
        <v>545840.30999999994</v>
      </c>
      <c r="E257" s="24">
        <v>424281.67</v>
      </c>
      <c r="F257" s="24">
        <v>54584.03</v>
      </c>
      <c r="G257" s="24">
        <v>66974.61</v>
      </c>
    </row>
    <row r="258" spans="1:7" x14ac:dyDescent="0.25">
      <c r="A258" s="68">
        <v>14</v>
      </c>
      <c r="B258" s="144" t="s">
        <v>440</v>
      </c>
      <c r="C258" s="141">
        <v>147636.5</v>
      </c>
      <c r="D258" s="24">
        <v>147636.5</v>
      </c>
      <c r="E258" s="24">
        <v>114757.85</v>
      </c>
      <c r="F258" s="24">
        <v>14763.650000000001</v>
      </c>
      <c r="G258" s="24">
        <v>18115</v>
      </c>
    </row>
    <row r="259" spans="1:7" x14ac:dyDescent="0.25">
      <c r="A259" s="68">
        <v>15</v>
      </c>
      <c r="B259" s="144" t="s">
        <v>441</v>
      </c>
      <c r="C259" s="141">
        <v>168062.11</v>
      </c>
      <c r="D259" s="24">
        <v>168062.11000000002</v>
      </c>
      <c r="E259" s="24">
        <v>131088.45000000001</v>
      </c>
      <c r="F259" s="24">
        <v>16806.21</v>
      </c>
      <c r="G259" s="24">
        <v>20167.45</v>
      </c>
    </row>
    <row r="260" spans="1:7" x14ac:dyDescent="0.25">
      <c r="A260" s="68">
        <v>16</v>
      </c>
      <c r="B260" s="144" t="s">
        <v>442</v>
      </c>
      <c r="C260" s="141">
        <v>646215.00999999989</v>
      </c>
      <c r="D260" s="24">
        <v>646215.00999999989</v>
      </c>
      <c r="E260" s="24">
        <v>502302.93</v>
      </c>
      <c r="F260" s="24">
        <v>64621.5</v>
      </c>
      <c r="G260" s="24">
        <v>79290.58</v>
      </c>
    </row>
    <row r="261" spans="1:7" x14ac:dyDescent="0.25">
      <c r="A261" s="68">
        <v>17</v>
      </c>
      <c r="B261" s="144" t="s">
        <v>443</v>
      </c>
      <c r="C261" s="141">
        <v>450449.29</v>
      </c>
      <c r="D261" s="24">
        <v>450449.29</v>
      </c>
      <c r="E261" s="24">
        <v>350134.23</v>
      </c>
      <c r="F261" s="24">
        <v>45044.93</v>
      </c>
      <c r="G261" s="24">
        <v>55270.13</v>
      </c>
    </row>
    <row r="262" spans="1:7" x14ac:dyDescent="0.25">
      <c r="A262" s="68">
        <v>18</v>
      </c>
      <c r="B262" s="144" t="s">
        <v>444</v>
      </c>
      <c r="C262" s="141">
        <v>268076.38</v>
      </c>
      <c r="D262" s="24">
        <v>268076.38</v>
      </c>
      <c r="E262" s="24">
        <v>208375.77</v>
      </c>
      <c r="F262" s="24">
        <v>26807.64</v>
      </c>
      <c r="G262" s="24">
        <v>32892.97</v>
      </c>
    </row>
    <row r="263" spans="1:7" x14ac:dyDescent="0.25">
      <c r="A263" s="68">
        <v>19</v>
      </c>
      <c r="B263" s="144" t="s">
        <v>445</v>
      </c>
      <c r="C263" s="141">
        <v>538164.18999999994</v>
      </c>
      <c r="D263" s="24">
        <v>538164.18999999994</v>
      </c>
      <c r="E263" s="24">
        <v>457439.56</v>
      </c>
      <c r="F263" s="24">
        <v>53816.42</v>
      </c>
      <c r="G263" s="24">
        <v>26908.21</v>
      </c>
    </row>
    <row r="264" spans="1:7" x14ac:dyDescent="0.25">
      <c r="A264" s="68">
        <v>20</v>
      </c>
      <c r="B264" s="144" t="s">
        <v>446</v>
      </c>
      <c r="C264" s="141">
        <v>164811.24</v>
      </c>
      <c r="D264" s="24">
        <v>164811.24</v>
      </c>
      <c r="E264" s="24">
        <v>128107.78</v>
      </c>
      <c r="F264" s="24">
        <v>16481.12</v>
      </c>
      <c r="G264" s="24">
        <v>20222.34</v>
      </c>
    </row>
    <row r="265" spans="1:7" x14ac:dyDescent="0.25">
      <c r="A265" s="68">
        <v>21</v>
      </c>
      <c r="B265" s="144" t="s">
        <v>447</v>
      </c>
      <c r="C265" s="141">
        <v>81432.100000000006</v>
      </c>
      <c r="D265" s="24">
        <v>81432.100000000006</v>
      </c>
      <c r="E265" s="24">
        <v>63297.17</v>
      </c>
      <c r="F265" s="24">
        <v>8143.2100000000009</v>
      </c>
      <c r="G265" s="24">
        <v>9991.7199999999993</v>
      </c>
    </row>
    <row r="266" spans="1:7" x14ac:dyDescent="0.25">
      <c r="A266" s="68">
        <v>22</v>
      </c>
      <c r="B266" s="144" t="s">
        <v>448</v>
      </c>
      <c r="C266" s="141">
        <v>90746.73</v>
      </c>
      <c r="D266" s="24">
        <v>90746.73</v>
      </c>
      <c r="E266" s="24">
        <v>77134.720000000001</v>
      </c>
      <c r="F266" s="24">
        <v>9074.67</v>
      </c>
      <c r="G266" s="24">
        <v>4537.34</v>
      </c>
    </row>
    <row r="267" spans="1:7" x14ac:dyDescent="0.25">
      <c r="A267" s="68">
        <v>23</v>
      </c>
      <c r="B267" s="144" t="s">
        <v>449</v>
      </c>
      <c r="C267" s="141">
        <v>711304.7</v>
      </c>
      <c r="D267" s="24">
        <v>711304.7</v>
      </c>
      <c r="E267" s="24">
        <v>552897.14</v>
      </c>
      <c r="F267" s="24">
        <v>71130.47</v>
      </c>
      <c r="G267" s="24">
        <v>87277.09</v>
      </c>
    </row>
    <row r="268" spans="1:7" x14ac:dyDescent="0.25">
      <c r="A268" s="68">
        <v>24</v>
      </c>
      <c r="B268" s="144" t="s">
        <v>450</v>
      </c>
      <c r="C268" s="141">
        <v>223917.52</v>
      </c>
      <c r="D268" s="24">
        <v>223917.52</v>
      </c>
      <c r="E268" s="24">
        <v>174051.09</v>
      </c>
      <c r="F268" s="24">
        <v>22391.75</v>
      </c>
      <c r="G268" s="24">
        <v>27474.68</v>
      </c>
    </row>
    <row r="269" spans="1:7" x14ac:dyDescent="0.25">
      <c r="A269" s="68">
        <v>25</v>
      </c>
      <c r="B269" s="144" t="s">
        <v>451</v>
      </c>
      <c r="C269" s="141">
        <v>97064.6</v>
      </c>
      <c r="D269" s="24">
        <v>97064.6</v>
      </c>
      <c r="E269" s="24">
        <v>75710.39</v>
      </c>
      <c r="F269" s="24">
        <v>9706.4600000000009</v>
      </c>
      <c r="G269" s="24">
        <v>11647.75</v>
      </c>
    </row>
    <row r="270" spans="1:7" x14ac:dyDescent="0.25">
      <c r="A270" s="68">
        <v>26</v>
      </c>
      <c r="B270" s="144" t="s">
        <v>452</v>
      </c>
      <c r="C270" s="141">
        <v>185746.34</v>
      </c>
      <c r="D270" s="24">
        <v>185746.34</v>
      </c>
      <c r="E270" s="24">
        <v>144882.15</v>
      </c>
      <c r="F270" s="24">
        <v>18574.63</v>
      </c>
      <c r="G270" s="24">
        <v>22289.56</v>
      </c>
    </row>
    <row r="271" spans="1:7" x14ac:dyDescent="0.25">
      <c r="A271" s="68">
        <v>27</v>
      </c>
      <c r="B271" s="144" t="s">
        <v>453</v>
      </c>
      <c r="C271" s="141">
        <v>284690.43</v>
      </c>
      <c r="D271" s="24">
        <v>284690.43</v>
      </c>
      <c r="E271" s="24">
        <v>221289.87</v>
      </c>
      <c r="F271" s="24">
        <v>28469.040000000001</v>
      </c>
      <c r="G271" s="24">
        <v>34931.519999999997</v>
      </c>
    </row>
    <row r="272" spans="1:7" x14ac:dyDescent="0.25">
      <c r="A272" s="68">
        <v>28</v>
      </c>
      <c r="B272" s="144" t="s">
        <v>454</v>
      </c>
      <c r="C272" s="141">
        <v>167772.55000000002</v>
      </c>
      <c r="D272" s="24">
        <v>167772.55000000002</v>
      </c>
      <c r="E272" s="24">
        <v>130409.60000000001</v>
      </c>
      <c r="F272" s="24">
        <v>16777.259999999998</v>
      </c>
      <c r="G272" s="24">
        <v>20585.689999999999</v>
      </c>
    </row>
    <row r="273" spans="1:7" x14ac:dyDescent="0.25">
      <c r="A273" s="68">
        <v>29</v>
      </c>
      <c r="B273" s="144" t="s">
        <v>455</v>
      </c>
      <c r="C273" s="141">
        <v>445899.02</v>
      </c>
      <c r="D273" s="24">
        <v>445899.02</v>
      </c>
      <c r="E273" s="24">
        <v>344963.35</v>
      </c>
      <c r="F273" s="24">
        <v>44589.9</v>
      </c>
      <c r="G273" s="24">
        <v>56345.77</v>
      </c>
    </row>
    <row r="274" spans="1:7" x14ac:dyDescent="0.25">
      <c r="A274" s="68">
        <v>30</v>
      </c>
      <c r="B274" s="144" t="s">
        <v>456</v>
      </c>
      <c r="C274" s="141">
        <v>723155.88</v>
      </c>
      <c r="D274" s="24">
        <v>723155.88</v>
      </c>
      <c r="E274" s="24">
        <v>562109.06000000006</v>
      </c>
      <c r="F274" s="24">
        <v>72315.59</v>
      </c>
      <c r="G274" s="24">
        <v>88731.23</v>
      </c>
    </row>
    <row r="275" spans="1:7" x14ac:dyDescent="0.25">
      <c r="A275" s="68">
        <v>31</v>
      </c>
      <c r="B275" s="144" t="s">
        <v>457</v>
      </c>
      <c r="C275" s="141">
        <v>69824.680000000008</v>
      </c>
      <c r="D275" s="24">
        <v>69824.680000000008</v>
      </c>
      <c r="E275" s="24">
        <v>54274.720000000001</v>
      </c>
      <c r="F275" s="24">
        <v>6982.47</v>
      </c>
      <c r="G275" s="24">
        <v>8567.49</v>
      </c>
    </row>
    <row r="276" spans="1:7" x14ac:dyDescent="0.25">
      <c r="A276" s="68">
        <v>32</v>
      </c>
      <c r="B276" s="144" t="s">
        <v>458</v>
      </c>
      <c r="C276" s="141">
        <v>800499.6</v>
      </c>
      <c r="D276" s="24">
        <v>800499.6</v>
      </c>
      <c r="E276" s="24">
        <v>622228.34</v>
      </c>
      <c r="F276" s="24">
        <v>80049.960000000006</v>
      </c>
      <c r="G276" s="24">
        <v>98221.3</v>
      </c>
    </row>
    <row r="277" spans="1:7" x14ac:dyDescent="0.25">
      <c r="A277" s="68">
        <v>33</v>
      </c>
      <c r="B277" s="144" t="s">
        <v>459</v>
      </c>
      <c r="C277" s="141">
        <v>214206.84</v>
      </c>
      <c r="D277" s="24">
        <v>214206.84</v>
      </c>
      <c r="E277" s="24">
        <v>166502.98000000001</v>
      </c>
      <c r="F277" s="24">
        <v>21420.68</v>
      </c>
      <c r="G277" s="24">
        <v>26283.18</v>
      </c>
    </row>
    <row r="278" spans="1:7" x14ac:dyDescent="0.25">
      <c r="A278" s="68">
        <v>34</v>
      </c>
      <c r="B278" s="144" t="s">
        <v>460</v>
      </c>
      <c r="C278" s="141">
        <v>211072.09999999998</v>
      </c>
      <c r="D278" s="24">
        <v>211072.09999999998</v>
      </c>
      <c r="E278" s="24">
        <v>164066.34</v>
      </c>
      <c r="F278" s="24">
        <v>21107.210000000003</v>
      </c>
      <c r="G278" s="24">
        <v>25898.55</v>
      </c>
    </row>
    <row r="279" spans="1:7" x14ac:dyDescent="0.25">
      <c r="A279" s="68">
        <v>35</v>
      </c>
      <c r="B279" s="144" t="s">
        <v>461</v>
      </c>
      <c r="C279" s="141">
        <v>210916.40999999997</v>
      </c>
      <c r="D279" s="24">
        <v>210916.40999999997</v>
      </c>
      <c r="E279" s="24">
        <v>163945.32999999999</v>
      </c>
      <c r="F279" s="24">
        <v>21091.64</v>
      </c>
      <c r="G279" s="24">
        <v>25879.439999999999</v>
      </c>
    </row>
    <row r="280" spans="1:7" x14ac:dyDescent="0.25">
      <c r="A280" s="68">
        <v>36</v>
      </c>
      <c r="B280" s="144" t="s">
        <v>462</v>
      </c>
      <c r="C280" s="141">
        <v>192623.83</v>
      </c>
      <c r="D280" s="24">
        <v>192623.83</v>
      </c>
      <c r="E280" s="24">
        <v>149020.65</v>
      </c>
      <c r="F280" s="24">
        <v>19262.38</v>
      </c>
      <c r="G280" s="24">
        <v>24340.799999999999</v>
      </c>
    </row>
    <row r="281" spans="1:7" x14ac:dyDescent="0.25">
      <c r="A281" s="68">
        <v>37</v>
      </c>
      <c r="B281" s="144" t="s">
        <v>463</v>
      </c>
      <c r="C281" s="141">
        <v>313834.57</v>
      </c>
      <c r="D281" s="24">
        <v>313834.57</v>
      </c>
      <c r="E281" s="24">
        <v>243378.71</v>
      </c>
      <c r="F281" s="24">
        <v>31383.46</v>
      </c>
      <c r="G281" s="24">
        <v>39072.400000000001</v>
      </c>
    </row>
    <row r="282" spans="1:7" s="23" customFormat="1" ht="21.75" customHeight="1" x14ac:dyDescent="0.2">
      <c r="A282" s="48">
        <v>54</v>
      </c>
      <c r="B282" s="124" t="s">
        <v>136</v>
      </c>
      <c r="C282" s="8">
        <v>740000</v>
      </c>
      <c r="D282" s="49">
        <v>739999.99999999988</v>
      </c>
      <c r="E282" s="49">
        <v>545251.41999999993</v>
      </c>
      <c r="F282" s="49">
        <v>74000</v>
      </c>
      <c r="G282" s="49">
        <v>120748.58</v>
      </c>
    </row>
    <row r="283" spans="1:7" x14ac:dyDescent="0.25">
      <c r="A283" s="68">
        <v>1</v>
      </c>
      <c r="B283" s="144" t="s">
        <v>133</v>
      </c>
      <c r="C283" s="141">
        <v>20000</v>
      </c>
      <c r="D283" s="24">
        <v>20000</v>
      </c>
      <c r="E283" s="24">
        <v>14000</v>
      </c>
      <c r="F283" s="24">
        <v>2000</v>
      </c>
      <c r="G283" s="24">
        <v>4000</v>
      </c>
    </row>
    <row r="284" spans="1:7" x14ac:dyDescent="0.25">
      <c r="A284" s="68">
        <v>2</v>
      </c>
      <c r="B284" s="144" t="s">
        <v>134</v>
      </c>
      <c r="C284" s="141">
        <v>20000</v>
      </c>
      <c r="D284" s="24">
        <v>20000</v>
      </c>
      <c r="E284" s="24">
        <v>14000</v>
      </c>
      <c r="F284" s="24">
        <v>2000</v>
      </c>
      <c r="G284" s="24">
        <v>4000</v>
      </c>
    </row>
    <row r="285" spans="1:7" x14ac:dyDescent="0.25">
      <c r="A285" s="68">
        <v>3</v>
      </c>
      <c r="B285" s="144" t="s">
        <v>137</v>
      </c>
      <c r="C285" s="141">
        <v>20000</v>
      </c>
      <c r="D285" s="24">
        <v>20000</v>
      </c>
      <c r="E285" s="24">
        <v>0</v>
      </c>
      <c r="F285" s="24">
        <v>2000</v>
      </c>
      <c r="G285" s="24">
        <v>18000</v>
      </c>
    </row>
    <row r="286" spans="1:7" x14ac:dyDescent="0.25">
      <c r="A286" s="68">
        <v>4</v>
      </c>
      <c r="B286" s="144" t="s">
        <v>138</v>
      </c>
      <c r="C286" s="141">
        <v>20000</v>
      </c>
      <c r="D286" s="24">
        <v>20000</v>
      </c>
      <c r="E286" s="24"/>
      <c r="F286" s="24">
        <v>2000</v>
      </c>
      <c r="G286" s="24">
        <v>18000</v>
      </c>
    </row>
    <row r="287" spans="1:7" x14ac:dyDescent="0.25">
      <c r="A287" s="68">
        <v>5</v>
      </c>
      <c r="B287" s="144" t="s">
        <v>462</v>
      </c>
      <c r="C287" s="141">
        <v>20000</v>
      </c>
      <c r="D287" s="24">
        <v>20000</v>
      </c>
      <c r="E287" s="24">
        <v>15472.71</v>
      </c>
      <c r="F287" s="24">
        <v>2000</v>
      </c>
      <c r="G287" s="24">
        <v>2527.29</v>
      </c>
    </row>
    <row r="288" spans="1:7" x14ac:dyDescent="0.25">
      <c r="A288" s="68">
        <v>6</v>
      </c>
      <c r="B288" s="144" t="s">
        <v>455</v>
      </c>
      <c r="C288" s="141">
        <v>20000</v>
      </c>
      <c r="D288" s="24">
        <v>20000</v>
      </c>
      <c r="E288" s="24">
        <v>15472.71</v>
      </c>
      <c r="F288" s="24">
        <v>2000</v>
      </c>
      <c r="G288" s="24">
        <v>2527.29</v>
      </c>
    </row>
    <row r="289" spans="1:7" x14ac:dyDescent="0.25">
      <c r="A289" s="68">
        <v>7</v>
      </c>
      <c r="B289" s="144" t="s">
        <v>463</v>
      </c>
      <c r="C289" s="141">
        <v>20000</v>
      </c>
      <c r="D289" s="24">
        <v>20000</v>
      </c>
      <c r="E289" s="24">
        <v>15510</v>
      </c>
      <c r="F289" s="24">
        <v>2000</v>
      </c>
      <c r="G289" s="24">
        <v>2490</v>
      </c>
    </row>
    <row r="290" spans="1:7" x14ac:dyDescent="0.25">
      <c r="A290" s="68">
        <v>8</v>
      </c>
      <c r="B290" s="144" t="s">
        <v>448</v>
      </c>
      <c r="C290" s="141">
        <v>20000</v>
      </c>
      <c r="D290" s="24">
        <v>20000</v>
      </c>
      <c r="E290" s="24">
        <v>17000</v>
      </c>
      <c r="F290" s="24">
        <v>2000</v>
      </c>
      <c r="G290" s="24">
        <v>1000</v>
      </c>
    </row>
    <row r="291" spans="1:7" x14ac:dyDescent="0.25">
      <c r="A291" s="68">
        <v>9</v>
      </c>
      <c r="B291" s="144" t="s">
        <v>449</v>
      </c>
      <c r="C291" s="141">
        <v>20000</v>
      </c>
      <c r="D291" s="24">
        <v>20000</v>
      </c>
      <c r="E291" s="24">
        <v>15546</v>
      </c>
      <c r="F291" s="24">
        <v>2000</v>
      </c>
      <c r="G291" s="24">
        <v>2454</v>
      </c>
    </row>
    <row r="292" spans="1:7" x14ac:dyDescent="0.25">
      <c r="A292" s="68">
        <v>10</v>
      </c>
      <c r="B292" s="144" t="s">
        <v>450</v>
      </c>
      <c r="C292" s="141">
        <v>20000</v>
      </c>
      <c r="D292" s="24">
        <v>20000</v>
      </c>
      <c r="E292" s="24">
        <v>15546</v>
      </c>
      <c r="F292" s="24">
        <v>2000</v>
      </c>
      <c r="G292" s="24">
        <v>2454</v>
      </c>
    </row>
    <row r="293" spans="1:7" x14ac:dyDescent="0.25">
      <c r="A293" s="68">
        <v>11</v>
      </c>
      <c r="B293" s="144" t="s">
        <v>451</v>
      </c>
      <c r="C293" s="141">
        <v>20000</v>
      </c>
      <c r="D293" s="24">
        <v>20000</v>
      </c>
      <c r="E293" s="24">
        <v>15546</v>
      </c>
      <c r="F293" s="24">
        <v>2000</v>
      </c>
      <c r="G293" s="24">
        <v>2454</v>
      </c>
    </row>
    <row r="294" spans="1:7" x14ac:dyDescent="0.25">
      <c r="A294" s="68">
        <v>12</v>
      </c>
      <c r="B294" s="144" t="s">
        <v>452</v>
      </c>
      <c r="C294" s="141">
        <v>20000</v>
      </c>
      <c r="D294" s="24">
        <v>20000</v>
      </c>
      <c r="E294" s="24">
        <v>15546</v>
      </c>
      <c r="F294" s="24">
        <v>2000</v>
      </c>
      <c r="G294" s="24">
        <v>2454</v>
      </c>
    </row>
    <row r="295" spans="1:7" x14ac:dyDescent="0.25">
      <c r="A295" s="68">
        <v>13</v>
      </c>
      <c r="B295" s="144" t="s">
        <v>453</v>
      </c>
      <c r="C295" s="141">
        <v>20000</v>
      </c>
      <c r="D295" s="24">
        <v>20000</v>
      </c>
      <c r="E295" s="24">
        <v>15546</v>
      </c>
      <c r="F295" s="24">
        <v>2000</v>
      </c>
      <c r="G295" s="24">
        <v>2454</v>
      </c>
    </row>
    <row r="296" spans="1:7" x14ac:dyDescent="0.25">
      <c r="A296" s="68">
        <v>14</v>
      </c>
      <c r="B296" s="144" t="s">
        <v>454</v>
      </c>
      <c r="C296" s="141">
        <v>20000</v>
      </c>
      <c r="D296" s="24">
        <v>20000</v>
      </c>
      <c r="E296" s="24">
        <v>15546</v>
      </c>
      <c r="F296" s="24">
        <v>2000</v>
      </c>
      <c r="G296" s="24">
        <v>2454</v>
      </c>
    </row>
    <row r="297" spans="1:7" x14ac:dyDescent="0.25">
      <c r="A297" s="68">
        <v>15</v>
      </c>
      <c r="B297" s="144" t="s">
        <v>430</v>
      </c>
      <c r="C297" s="141">
        <v>20000</v>
      </c>
      <c r="D297" s="24">
        <v>20000</v>
      </c>
      <c r="E297" s="24">
        <v>15546</v>
      </c>
      <c r="F297" s="24">
        <v>2000</v>
      </c>
      <c r="G297" s="24">
        <v>2454</v>
      </c>
    </row>
    <row r="298" spans="1:7" x14ac:dyDescent="0.25">
      <c r="A298" s="68">
        <v>16</v>
      </c>
      <c r="B298" s="144" t="s">
        <v>431</v>
      </c>
      <c r="C298" s="141">
        <v>20000</v>
      </c>
      <c r="D298" s="24">
        <v>20000</v>
      </c>
      <c r="E298" s="24">
        <v>17000</v>
      </c>
      <c r="F298" s="24">
        <v>2000</v>
      </c>
      <c r="G298" s="24">
        <v>1000</v>
      </c>
    </row>
    <row r="299" spans="1:7" x14ac:dyDescent="0.25">
      <c r="A299" s="68">
        <v>17</v>
      </c>
      <c r="B299" s="144" t="s">
        <v>432</v>
      </c>
      <c r="C299" s="141">
        <v>20000</v>
      </c>
      <c r="D299" s="24">
        <v>20000</v>
      </c>
      <c r="E299" s="24">
        <v>15546</v>
      </c>
      <c r="F299" s="24">
        <v>2000</v>
      </c>
      <c r="G299" s="24">
        <v>2454</v>
      </c>
    </row>
    <row r="300" spans="1:7" x14ac:dyDescent="0.25">
      <c r="A300" s="68">
        <v>18</v>
      </c>
      <c r="B300" s="144" t="s">
        <v>433</v>
      </c>
      <c r="C300" s="141">
        <v>20000</v>
      </c>
      <c r="D300" s="24">
        <v>20000</v>
      </c>
      <c r="E300" s="24">
        <v>15546</v>
      </c>
      <c r="F300" s="24">
        <v>2000</v>
      </c>
      <c r="G300" s="24">
        <v>2454</v>
      </c>
    </row>
    <row r="301" spans="1:7" x14ac:dyDescent="0.25">
      <c r="A301" s="68">
        <v>19</v>
      </c>
      <c r="B301" s="144" t="s">
        <v>434</v>
      </c>
      <c r="C301" s="141">
        <v>20000</v>
      </c>
      <c r="D301" s="24">
        <v>20000</v>
      </c>
      <c r="E301" s="24">
        <v>15546</v>
      </c>
      <c r="F301" s="24">
        <v>2000</v>
      </c>
      <c r="G301" s="24">
        <v>2454</v>
      </c>
    </row>
    <row r="302" spans="1:7" x14ac:dyDescent="0.25">
      <c r="A302" s="68">
        <v>20</v>
      </c>
      <c r="B302" s="144" t="s">
        <v>436</v>
      </c>
      <c r="C302" s="141">
        <v>20000</v>
      </c>
      <c r="D302" s="24">
        <v>20000</v>
      </c>
      <c r="E302" s="24">
        <v>15546</v>
      </c>
      <c r="F302" s="24">
        <v>2000</v>
      </c>
      <c r="G302" s="24">
        <v>2454</v>
      </c>
    </row>
    <row r="303" spans="1:7" x14ac:dyDescent="0.25">
      <c r="A303" s="68">
        <v>21</v>
      </c>
      <c r="B303" s="144" t="s">
        <v>437</v>
      </c>
      <c r="C303" s="141">
        <v>20000</v>
      </c>
      <c r="D303" s="24">
        <v>20000</v>
      </c>
      <c r="E303" s="24">
        <v>15546</v>
      </c>
      <c r="F303" s="24">
        <v>2000</v>
      </c>
      <c r="G303" s="24">
        <v>2454</v>
      </c>
    </row>
    <row r="304" spans="1:7" x14ac:dyDescent="0.25">
      <c r="A304" s="68">
        <v>22</v>
      </c>
      <c r="B304" s="144" t="s">
        <v>438</v>
      </c>
      <c r="C304" s="141">
        <v>20000</v>
      </c>
      <c r="D304" s="24">
        <v>20000</v>
      </c>
      <c r="E304" s="24">
        <v>15546</v>
      </c>
      <c r="F304" s="24">
        <v>2000</v>
      </c>
      <c r="G304" s="24">
        <v>2454</v>
      </c>
    </row>
    <row r="305" spans="1:7" x14ac:dyDescent="0.25">
      <c r="A305" s="68">
        <v>23</v>
      </c>
      <c r="B305" s="144" t="s">
        <v>439</v>
      </c>
      <c r="C305" s="141">
        <v>20000</v>
      </c>
      <c r="D305" s="24">
        <v>20000</v>
      </c>
      <c r="E305" s="24">
        <v>15546</v>
      </c>
      <c r="F305" s="24">
        <v>2000</v>
      </c>
      <c r="G305" s="24">
        <v>2454</v>
      </c>
    </row>
    <row r="306" spans="1:7" x14ac:dyDescent="0.25">
      <c r="A306" s="68">
        <v>24</v>
      </c>
      <c r="B306" s="144" t="s">
        <v>444</v>
      </c>
      <c r="C306" s="141">
        <v>20000</v>
      </c>
      <c r="D306" s="24">
        <v>20000</v>
      </c>
      <c r="E306" s="24">
        <v>15546</v>
      </c>
      <c r="F306" s="24">
        <v>2000</v>
      </c>
      <c r="G306" s="24">
        <v>2454</v>
      </c>
    </row>
    <row r="307" spans="1:7" x14ac:dyDescent="0.25">
      <c r="A307" s="68">
        <v>25</v>
      </c>
      <c r="B307" s="144" t="s">
        <v>445</v>
      </c>
      <c r="C307" s="141">
        <v>20000</v>
      </c>
      <c r="D307" s="24">
        <v>20000</v>
      </c>
      <c r="E307" s="24">
        <v>17000</v>
      </c>
      <c r="F307" s="24">
        <v>2000</v>
      </c>
      <c r="G307" s="24">
        <v>1000</v>
      </c>
    </row>
    <row r="308" spans="1:7" x14ac:dyDescent="0.25">
      <c r="A308" s="68">
        <v>26</v>
      </c>
      <c r="B308" s="144" t="s">
        <v>440</v>
      </c>
      <c r="C308" s="141">
        <v>20000</v>
      </c>
      <c r="D308" s="24">
        <v>20000</v>
      </c>
      <c r="E308" s="24">
        <v>15546</v>
      </c>
      <c r="F308" s="24">
        <v>2000</v>
      </c>
      <c r="G308" s="24">
        <v>2454</v>
      </c>
    </row>
    <row r="309" spans="1:7" x14ac:dyDescent="0.25">
      <c r="A309" s="68">
        <v>27</v>
      </c>
      <c r="B309" s="144" t="s">
        <v>441</v>
      </c>
      <c r="C309" s="141">
        <v>20000</v>
      </c>
      <c r="D309" s="24">
        <v>20000</v>
      </c>
      <c r="E309" s="24">
        <v>15600</v>
      </c>
      <c r="F309" s="24">
        <v>2000</v>
      </c>
      <c r="G309" s="24">
        <v>2400</v>
      </c>
    </row>
    <row r="310" spans="1:7" x14ac:dyDescent="0.25">
      <c r="A310" s="68">
        <v>28</v>
      </c>
      <c r="B310" s="144" t="s">
        <v>442</v>
      </c>
      <c r="C310" s="141">
        <v>20000</v>
      </c>
      <c r="D310" s="24">
        <v>20000</v>
      </c>
      <c r="E310" s="24">
        <v>15546</v>
      </c>
      <c r="F310" s="24">
        <v>2000</v>
      </c>
      <c r="G310" s="24">
        <v>2454</v>
      </c>
    </row>
    <row r="311" spans="1:7" x14ac:dyDescent="0.25">
      <c r="A311" s="68">
        <v>29</v>
      </c>
      <c r="B311" s="144" t="s">
        <v>443</v>
      </c>
      <c r="C311" s="141">
        <v>20000</v>
      </c>
      <c r="D311" s="24">
        <v>20000</v>
      </c>
      <c r="E311" s="24">
        <v>15546</v>
      </c>
      <c r="F311" s="24">
        <v>2000</v>
      </c>
      <c r="G311" s="24">
        <v>2454</v>
      </c>
    </row>
    <row r="312" spans="1:7" x14ac:dyDescent="0.25">
      <c r="A312" s="68">
        <v>30</v>
      </c>
      <c r="B312" s="144" t="s">
        <v>446</v>
      </c>
      <c r="C312" s="141">
        <v>20000</v>
      </c>
      <c r="D312" s="24">
        <v>20000</v>
      </c>
      <c r="E312" s="24">
        <v>15546</v>
      </c>
      <c r="F312" s="24">
        <v>2000</v>
      </c>
      <c r="G312" s="24">
        <v>2454</v>
      </c>
    </row>
    <row r="313" spans="1:7" x14ac:dyDescent="0.25">
      <c r="A313" s="68">
        <v>31</v>
      </c>
      <c r="B313" s="144" t="s">
        <v>447</v>
      </c>
      <c r="C313" s="141">
        <v>20000</v>
      </c>
      <c r="D313" s="24">
        <v>20000</v>
      </c>
      <c r="E313" s="24">
        <v>15546</v>
      </c>
      <c r="F313" s="24">
        <v>2000</v>
      </c>
      <c r="G313" s="24">
        <v>2454</v>
      </c>
    </row>
    <row r="314" spans="1:7" x14ac:dyDescent="0.25">
      <c r="A314" s="68">
        <v>32</v>
      </c>
      <c r="B314" s="144" t="s">
        <v>456</v>
      </c>
      <c r="C314" s="141">
        <v>20000</v>
      </c>
      <c r="D314" s="24">
        <v>20000</v>
      </c>
      <c r="E314" s="24">
        <v>15546</v>
      </c>
      <c r="F314" s="24">
        <v>2000</v>
      </c>
      <c r="G314" s="24">
        <v>2454</v>
      </c>
    </row>
    <row r="315" spans="1:7" x14ac:dyDescent="0.25">
      <c r="A315" s="68">
        <v>33</v>
      </c>
      <c r="B315" s="144" t="s">
        <v>457</v>
      </c>
      <c r="C315" s="141">
        <v>20000</v>
      </c>
      <c r="D315" s="24">
        <v>20000</v>
      </c>
      <c r="E315" s="24">
        <v>15546</v>
      </c>
      <c r="F315" s="24">
        <v>2000</v>
      </c>
      <c r="G315" s="24">
        <v>2454</v>
      </c>
    </row>
    <row r="316" spans="1:7" x14ac:dyDescent="0.25">
      <c r="A316" s="68">
        <v>34</v>
      </c>
      <c r="B316" s="144" t="s">
        <v>458</v>
      </c>
      <c r="C316" s="141">
        <v>20000</v>
      </c>
      <c r="D316" s="24">
        <v>20000</v>
      </c>
      <c r="E316" s="24">
        <v>15546</v>
      </c>
      <c r="F316" s="24">
        <v>2000</v>
      </c>
      <c r="G316" s="24">
        <v>2454</v>
      </c>
    </row>
    <row r="317" spans="1:7" x14ac:dyDescent="0.25">
      <c r="A317" s="68">
        <v>35</v>
      </c>
      <c r="B317" s="144" t="s">
        <v>459</v>
      </c>
      <c r="C317" s="141">
        <v>20000</v>
      </c>
      <c r="D317" s="24">
        <v>20000</v>
      </c>
      <c r="E317" s="24">
        <v>15546</v>
      </c>
      <c r="F317" s="24">
        <v>2000</v>
      </c>
      <c r="G317" s="24">
        <v>2454</v>
      </c>
    </row>
    <row r="318" spans="1:7" x14ac:dyDescent="0.25">
      <c r="A318" s="68">
        <v>36</v>
      </c>
      <c r="B318" s="144" t="s">
        <v>460</v>
      </c>
      <c r="C318" s="141">
        <v>20000</v>
      </c>
      <c r="D318" s="24">
        <v>20000</v>
      </c>
      <c r="E318" s="24">
        <v>15546</v>
      </c>
      <c r="F318" s="24">
        <v>2000</v>
      </c>
      <c r="G318" s="24">
        <v>2454</v>
      </c>
    </row>
    <row r="319" spans="1:7" x14ac:dyDescent="0.25">
      <c r="A319" s="68">
        <v>37</v>
      </c>
      <c r="B319" s="144" t="s">
        <v>461</v>
      </c>
      <c r="C319" s="141">
        <v>20000</v>
      </c>
      <c r="D319" s="24">
        <v>20000</v>
      </c>
      <c r="E319" s="24">
        <v>15546</v>
      </c>
      <c r="F319" s="24">
        <v>2000</v>
      </c>
      <c r="G319" s="24">
        <v>2454</v>
      </c>
    </row>
    <row r="320" spans="1:7" ht="21.75" customHeight="1" x14ac:dyDescent="0.25">
      <c r="A320" s="68"/>
      <c r="B320" s="194" t="s">
        <v>464</v>
      </c>
      <c r="C320" s="141"/>
      <c r="D320" s="24"/>
      <c r="E320" s="24"/>
      <c r="F320" s="24"/>
      <c r="G320" s="24"/>
    </row>
  </sheetData>
  <autoFilter ref="A5:G182"/>
  <customSheetViews>
    <customSheetView guid="{5A8639DD-81CE-471B-B41B-E591F69E5BD7}" scale="80" showPageBreaks="1" printArea="1" showAutoFilter="1" view="pageBreakPreview">
      <pane ySplit="5" topLeftCell="A201" activePane="bottomLeft" state="frozen"/>
      <selection pane="bottomLeft" activeCell="L217" activeCellId="1" sqref="L214 L217"/>
      <rowBreaks count="5" manualBreakCount="5">
        <brk id="35" max="16383" man="1"/>
        <brk id="112" max="16383" man="1"/>
        <brk id="192" max="16383" man="1"/>
        <brk id="230" max="16383" man="1"/>
        <brk id="257" max="16383" man="1"/>
      </rowBreaks>
      <colBreaks count="1" manualBreakCount="1">
        <brk id="16" max="405" man="1"/>
      </colBreaks>
      <pageMargins left="0.70866141732283472" right="0.70866141732283472" top="0.74803149606299213" bottom="0.74803149606299213" header="0.31496062992125984" footer="0.31496062992125984"/>
      <pageSetup paperSize="9" scale="45" orientation="landscape" r:id="rId1"/>
      <autoFilter ref="A5:Q401"/>
    </customSheetView>
    <customSheetView guid="{59F48B70-7D72-4FD9-9294-BEEB978AB486}" scale="80" showPageBreaks="1" printArea="1" showAutoFilter="1" view="pageBreakPreview">
      <pane ySplit="5" topLeftCell="A6" activePane="bottomLeft" state="frozen"/>
      <selection pane="bottomLeft" activeCell="B352" activeCellId="3" sqref="B31 B66:B72 B212:B218 B352:B373"/>
      <rowBreaks count="5" manualBreakCount="5">
        <brk id="35" max="16383" man="1"/>
        <brk id="112" max="16383" man="1"/>
        <brk id="192" max="16383" man="1"/>
        <brk id="230" max="16383" man="1"/>
        <brk id="257" max="16383" man="1"/>
      </rowBreaks>
      <pageMargins left="0.70866141732283472" right="0.70866141732283472" top="0.74803149606299213" bottom="0.74803149606299213" header="0.31496062992125984" footer="0.31496062992125984"/>
      <pageSetup paperSize="9" scale="46" orientation="landscape" r:id="rId2"/>
      <autoFilter ref="A5:Q401"/>
    </customSheetView>
    <customSheetView guid="{82611403-6D2C-45F3-9CCF-9E5266CF6DC1}" scale="80" showPageBreaks="1" printArea="1" showAutoFilter="1" hiddenColumns="1" view="pageBreakPreview">
      <pane ySplit="5" topLeftCell="A218" activePane="bottomLeft" state="frozen"/>
      <selection pane="bottomLeft" activeCell="T230" sqref="T230"/>
      <rowBreaks count="5" manualBreakCount="5">
        <brk id="35" max="16383" man="1"/>
        <brk id="112" max="16383" man="1"/>
        <brk id="192" max="16383" man="1"/>
        <brk id="230" max="16383" man="1"/>
        <brk id="257" max="16383" man="1"/>
      </rowBreaks>
      <pageMargins left="0.70866141732283472" right="0.70866141732283472" top="0.74803149606299213" bottom="0.74803149606299213" header="0.31496062992125984" footer="0.31496062992125984"/>
      <pageSetup paperSize="9" scale="46" orientation="landscape" r:id="rId3"/>
      <autoFilter ref="A5:Q401"/>
    </customSheetView>
    <customSheetView guid="{6D451728-D387-4C6B-8CF0-C1427C7905CC}" scale="80" showPageBreaks="1" printArea="1" showAutoFilter="1" hiddenColumns="1" view="pageBreakPreview">
      <pane ySplit="5" topLeftCell="A339" activePane="bottomLeft" state="frozen"/>
      <selection pane="bottomLeft" activeCell="F354" sqref="F354"/>
      <rowBreaks count="5" manualBreakCount="5">
        <brk id="35" max="16383" man="1"/>
        <brk id="112" max="16383" man="1"/>
        <brk id="192" max="16383" man="1"/>
        <brk id="230" max="16383" man="1"/>
        <brk id="257" max="16383" man="1"/>
      </rowBreaks>
      <pageMargins left="0.70866141732283472" right="0.70866141732283472" top="0.74803149606299213" bottom="0.74803149606299213" header="0.31496062992125984" footer="0.31496062992125984"/>
      <pageSetup paperSize="9" scale="46" orientation="landscape" r:id="rId4"/>
      <autoFilter ref="A5:Q401"/>
    </customSheetView>
  </customSheetViews>
  <mergeCells count="5">
    <mergeCell ref="A2:G2"/>
    <mergeCell ref="A4:A5"/>
    <mergeCell ref="B4:B5"/>
    <mergeCell ref="C4:C5"/>
    <mergeCell ref="D4:G4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5"/>
  <rowBreaks count="3" manualBreakCount="3">
    <brk id="78" max="6" man="1"/>
    <brk id="164" max="6" man="1"/>
    <brk id="2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  <outlinePr summaryBelow="0"/>
    <pageSetUpPr fitToPage="1"/>
  </sheetPr>
  <dimension ref="A1:G35"/>
  <sheetViews>
    <sheetView view="pageBreakPreview" topLeftCell="A22" zoomScaleNormal="85" zoomScaleSheetLayoutView="100" workbookViewId="0">
      <selection activeCell="D8" sqref="D8"/>
    </sheetView>
  </sheetViews>
  <sheetFormatPr defaultColWidth="9.140625" defaultRowHeight="15" x14ac:dyDescent="0.25"/>
  <cols>
    <col min="1" max="1" width="4.7109375" style="20" customWidth="1"/>
    <col min="2" max="2" width="63.85546875" style="17" customWidth="1"/>
    <col min="3" max="7" width="18.7109375" style="17" customWidth="1"/>
    <col min="8" max="8" width="11.5703125" style="17" bestFit="1" customWidth="1"/>
    <col min="9" max="16384" width="9.140625" style="17"/>
  </cols>
  <sheetData>
    <row r="1" spans="1:7" x14ac:dyDescent="0.25">
      <c r="G1" s="19" t="s">
        <v>466</v>
      </c>
    </row>
    <row r="2" spans="1:7" ht="33" customHeight="1" x14ac:dyDescent="0.25">
      <c r="A2" s="259" t="s">
        <v>274</v>
      </c>
      <c r="B2" s="259"/>
      <c r="C2" s="259"/>
      <c r="D2" s="259"/>
      <c r="E2" s="259"/>
      <c r="F2" s="259"/>
      <c r="G2" s="259"/>
    </row>
    <row r="3" spans="1:7" ht="18" customHeight="1" x14ac:dyDescent="0.25">
      <c r="A3" s="145"/>
      <c r="B3" s="145"/>
      <c r="C3" s="145"/>
      <c r="D3" s="145"/>
      <c r="E3" s="145"/>
      <c r="F3" s="145"/>
      <c r="G3" s="146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64" t="s">
        <v>2</v>
      </c>
      <c r="E5" s="116" t="s">
        <v>3</v>
      </c>
      <c r="F5" s="116" t="s">
        <v>4</v>
      </c>
      <c r="G5" s="116" t="s">
        <v>54</v>
      </c>
    </row>
    <row r="6" spans="1:7" s="20" customFormat="1" ht="26.25" customHeight="1" x14ac:dyDescent="0.25">
      <c r="A6" s="258" t="s">
        <v>5</v>
      </c>
      <c r="B6" s="258"/>
      <c r="C6" s="143">
        <f>C7+C12+C17+C20+C25+C27+C31</f>
        <v>100418185.46000001</v>
      </c>
      <c r="D6" s="143">
        <f t="shared" ref="D6:G6" si="0">D7+D12+D17+D20+D25+D27+D31</f>
        <v>100418185.46000001</v>
      </c>
      <c r="E6" s="143">
        <f t="shared" si="0"/>
        <v>48873891.159999996</v>
      </c>
      <c r="F6" s="143">
        <f t="shared" si="0"/>
        <v>10041818.560000001</v>
      </c>
      <c r="G6" s="143">
        <f t="shared" si="0"/>
        <v>41502475.740000002</v>
      </c>
    </row>
    <row r="7" spans="1:7" s="19" customFormat="1" ht="21.75" customHeight="1" x14ac:dyDescent="0.2">
      <c r="A7" s="64">
        <v>1</v>
      </c>
      <c r="B7" s="118" t="s">
        <v>145</v>
      </c>
      <c r="C7" s="49">
        <v>4439644.51</v>
      </c>
      <c r="D7" s="49">
        <v>4439644.5100000007</v>
      </c>
      <c r="E7" s="119">
        <v>3430646.1900000004</v>
      </c>
      <c r="F7" s="119">
        <v>443964.46</v>
      </c>
      <c r="G7" s="49">
        <v>565033.86</v>
      </c>
    </row>
    <row r="8" spans="1:7" x14ac:dyDescent="0.25">
      <c r="A8" s="66"/>
      <c r="B8" s="26" t="s">
        <v>41</v>
      </c>
      <c r="C8" s="50">
        <v>2978108.26</v>
      </c>
      <c r="D8" s="50">
        <v>2978108.2600000002</v>
      </c>
      <c r="E8" s="60">
        <v>2314432.79</v>
      </c>
      <c r="F8" s="60">
        <v>297810.83</v>
      </c>
      <c r="G8" s="50">
        <v>365864.64</v>
      </c>
    </row>
    <row r="9" spans="1:7" x14ac:dyDescent="0.25">
      <c r="A9" s="66"/>
      <c r="B9" s="26" t="s">
        <v>40</v>
      </c>
      <c r="C9" s="50">
        <v>1207254.29</v>
      </c>
      <c r="D9" s="50">
        <v>1207254.29</v>
      </c>
      <c r="E9" s="60">
        <v>938216.03</v>
      </c>
      <c r="F9" s="60">
        <v>120725.43</v>
      </c>
      <c r="G9" s="50">
        <v>148312.82999999999</v>
      </c>
    </row>
    <row r="10" spans="1:7" x14ac:dyDescent="0.25">
      <c r="A10" s="66"/>
      <c r="B10" s="26" t="s">
        <v>42</v>
      </c>
      <c r="C10" s="50">
        <v>234281.96</v>
      </c>
      <c r="D10" s="50">
        <v>234281.96000000002</v>
      </c>
      <c r="E10" s="60">
        <v>163997.37</v>
      </c>
      <c r="F10" s="60">
        <v>23428.2</v>
      </c>
      <c r="G10" s="50">
        <v>46856.39</v>
      </c>
    </row>
    <row r="11" spans="1:7" s="19" customFormat="1" x14ac:dyDescent="0.2">
      <c r="A11" s="64"/>
      <c r="B11" s="26" t="s">
        <v>86</v>
      </c>
      <c r="C11" s="60">
        <v>20000</v>
      </c>
      <c r="D11" s="50">
        <v>20000</v>
      </c>
      <c r="E11" s="60">
        <v>14000</v>
      </c>
      <c r="F11" s="60">
        <v>2000</v>
      </c>
      <c r="G11" s="50">
        <v>4000</v>
      </c>
    </row>
    <row r="12" spans="1:7" s="19" customFormat="1" ht="21.75" customHeight="1" x14ac:dyDescent="0.2">
      <c r="A12" s="184">
        <v>2</v>
      </c>
      <c r="B12" s="121" t="s">
        <v>269</v>
      </c>
      <c r="C12" s="49">
        <v>6846111.7300000004</v>
      </c>
      <c r="D12" s="49">
        <v>6846111.7300000004</v>
      </c>
      <c r="E12" s="119">
        <v>5290195.4400000004</v>
      </c>
      <c r="F12" s="119">
        <v>684611.16999999993</v>
      </c>
      <c r="G12" s="49">
        <v>871305.12000000011</v>
      </c>
    </row>
    <row r="13" spans="1:7" x14ac:dyDescent="0.25">
      <c r="A13" s="66"/>
      <c r="B13" s="120" t="s">
        <v>29</v>
      </c>
      <c r="C13" s="36">
        <v>1434261.92</v>
      </c>
      <c r="D13" s="50">
        <v>1434261.92</v>
      </c>
      <c r="E13" s="36">
        <v>1108297.1200000001</v>
      </c>
      <c r="F13" s="36">
        <v>143426.19</v>
      </c>
      <c r="G13" s="36">
        <v>182538.61</v>
      </c>
    </row>
    <row r="14" spans="1:7" x14ac:dyDescent="0.25">
      <c r="A14" s="66"/>
      <c r="B14" s="120" t="s">
        <v>26</v>
      </c>
      <c r="C14" s="50">
        <v>3750379.3200000003</v>
      </c>
      <c r="D14" s="50">
        <v>3750379.3200000003</v>
      </c>
      <c r="E14" s="60">
        <v>2898030.35</v>
      </c>
      <c r="F14" s="60">
        <v>375037.94</v>
      </c>
      <c r="G14" s="50">
        <v>477311.03</v>
      </c>
    </row>
    <row r="15" spans="1:7" x14ac:dyDescent="0.25">
      <c r="A15" s="66"/>
      <c r="B15" s="120" t="s">
        <v>27</v>
      </c>
      <c r="C15" s="50">
        <v>481483.45</v>
      </c>
      <c r="D15" s="50">
        <v>481483.45</v>
      </c>
      <c r="E15" s="60">
        <v>372056.67</v>
      </c>
      <c r="F15" s="60">
        <v>48148.34</v>
      </c>
      <c r="G15" s="50">
        <v>61278.44</v>
      </c>
    </row>
    <row r="16" spans="1:7" x14ac:dyDescent="0.25">
      <c r="A16" s="66"/>
      <c r="B16" s="120" t="s">
        <v>28</v>
      </c>
      <c r="C16" s="50">
        <v>1179987.04</v>
      </c>
      <c r="D16" s="50">
        <v>1179987.0399999998</v>
      </c>
      <c r="E16" s="60">
        <v>911811.29999999993</v>
      </c>
      <c r="F16" s="60">
        <v>117998.7</v>
      </c>
      <c r="G16" s="50">
        <v>150177.03999999998</v>
      </c>
    </row>
    <row r="17" spans="1:7" s="19" customFormat="1" ht="21.75" customHeight="1" x14ac:dyDescent="0.2">
      <c r="A17" s="210">
        <v>3</v>
      </c>
      <c r="B17" s="118" t="s">
        <v>142</v>
      </c>
      <c r="C17" s="49">
        <v>59251267.43</v>
      </c>
      <c r="D17" s="49">
        <v>59251267.43</v>
      </c>
      <c r="E17" s="119">
        <v>23700506.969999999</v>
      </c>
      <c r="F17" s="119">
        <v>5925126.7400000002</v>
      </c>
      <c r="G17" s="49">
        <v>29625633.719999999</v>
      </c>
    </row>
    <row r="18" spans="1:7" x14ac:dyDescent="0.25">
      <c r="A18" s="66"/>
      <c r="B18" s="26" t="s">
        <v>36</v>
      </c>
      <c r="C18" s="50">
        <v>17433404.390000001</v>
      </c>
      <c r="D18" s="50">
        <v>17433404.390000001</v>
      </c>
      <c r="E18" s="60">
        <v>6973361.75</v>
      </c>
      <c r="F18" s="60">
        <v>1743340.44</v>
      </c>
      <c r="G18" s="50">
        <v>8716702.1999999993</v>
      </c>
    </row>
    <row r="19" spans="1:7" s="19" customFormat="1" x14ac:dyDescent="0.2">
      <c r="A19" s="210"/>
      <c r="B19" s="26" t="s">
        <v>37</v>
      </c>
      <c r="C19" s="60">
        <v>41817863.039999999</v>
      </c>
      <c r="D19" s="50">
        <v>41817863.039999999</v>
      </c>
      <c r="E19" s="60">
        <v>16727145.220000001</v>
      </c>
      <c r="F19" s="60">
        <v>4181786.3</v>
      </c>
      <c r="G19" s="50">
        <v>20908931.52</v>
      </c>
    </row>
    <row r="20" spans="1:7" s="19" customFormat="1" ht="21.75" customHeight="1" x14ac:dyDescent="0.2">
      <c r="A20" s="210">
        <v>4</v>
      </c>
      <c r="B20" s="121" t="s">
        <v>143</v>
      </c>
      <c r="C20" s="49">
        <v>8249938.2899999991</v>
      </c>
      <c r="D20" s="49">
        <v>8249938.2899999991</v>
      </c>
      <c r="E20" s="119">
        <v>3299975.32</v>
      </c>
      <c r="F20" s="119">
        <v>824993.83</v>
      </c>
      <c r="G20" s="49">
        <v>4124969.1399999997</v>
      </c>
    </row>
    <row r="21" spans="1:7" x14ac:dyDescent="0.25">
      <c r="A21" s="66"/>
      <c r="B21" s="120" t="s">
        <v>29</v>
      </c>
      <c r="C21" s="36">
        <v>665712.48</v>
      </c>
      <c r="D21" s="50">
        <v>665712.48</v>
      </c>
      <c r="E21" s="36">
        <v>465998.74</v>
      </c>
      <c r="F21" s="36">
        <v>66571.25</v>
      </c>
      <c r="G21" s="36">
        <v>133142.49</v>
      </c>
    </row>
    <row r="22" spans="1:7" x14ac:dyDescent="0.25">
      <c r="A22" s="66"/>
      <c r="B22" s="120" t="s">
        <v>27</v>
      </c>
      <c r="C22" s="50">
        <v>269674.40000000002</v>
      </c>
      <c r="D22" s="50">
        <v>269674.40000000002</v>
      </c>
      <c r="E22" s="60">
        <v>188772.08000000002</v>
      </c>
      <c r="F22" s="60">
        <v>26967.440000000002</v>
      </c>
      <c r="G22" s="50">
        <v>53934.880000000005</v>
      </c>
    </row>
    <row r="23" spans="1:7" x14ac:dyDescent="0.25">
      <c r="A23" s="66"/>
      <c r="B23" s="120" t="s">
        <v>28</v>
      </c>
      <c r="C23" s="50">
        <v>564140.69999999995</v>
      </c>
      <c r="D23" s="50">
        <v>564140.69999999995</v>
      </c>
      <c r="E23" s="60">
        <v>394898.48999999993</v>
      </c>
      <c r="F23" s="60">
        <v>56414.07</v>
      </c>
      <c r="G23" s="50">
        <v>112828.14000000001</v>
      </c>
    </row>
    <row r="24" spans="1:7" x14ac:dyDescent="0.25">
      <c r="A24" s="66"/>
      <c r="B24" s="120" t="s">
        <v>37</v>
      </c>
      <c r="C24" s="50">
        <v>6750410.709999999</v>
      </c>
      <c r="D24" s="50">
        <v>6750410.709999999</v>
      </c>
      <c r="E24" s="60">
        <v>2250306.0099999998</v>
      </c>
      <c r="F24" s="60">
        <v>675041.07</v>
      </c>
      <c r="G24" s="50">
        <v>3825063.63</v>
      </c>
    </row>
    <row r="25" spans="1:7" s="19" customFormat="1" ht="21.75" customHeight="1" x14ac:dyDescent="0.2">
      <c r="A25" s="210">
        <v>5</v>
      </c>
      <c r="B25" s="121" t="s">
        <v>144</v>
      </c>
      <c r="C25" s="49">
        <v>20650777.120000001</v>
      </c>
      <c r="D25" s="49">
        <v>20650777.120000001</v>
      </c>
      <c r="E25" s="119">
        <v>12390466.27</v>
      </c>
      <c r="F25" s="119">
        <v>2065077.72</v>
      </c>
      <c r="G25" s="49">
        <v>6195233.1299999999</v>
      </c>
    </row>
    <row r="26" spans="1:7" x14ac:dyDescent="0.25">
      <c r="A26" s="66"/>
      <c r="B26" s="120" t="s">
        <v>37</v>
      </c>
      <c r="C26" s="50">
        <v>20650777.120000001</v>
      </c>
      <c r="D26" s="50">
        <v>20650777.120000001</v>
      </c>
      <c r="E26" s="60">
        <v>12390466.27</v>
      </c>
      <c r="F26" s="60">
        <v>2065077.72</v>
      </c>
      <c r="G26" s="50">
        <v>6195233.1299999999</v>
      </c>
    </row>
    <row r="27" spans="1:7" s="19" customFormat="1" ht="21.75" customHeight="1" x14ac:dyDescent="0.2">
      <c r="A27" s="184">
        <v>6</v>
      </c>
      <c r="B27" s="121" t="s">
        <v>132</v>
      </c>
      <c r="C27" s="49">
        <v>920446.38</v>
      </c>
      <c r="D27" s="49">
        <v>920446.38</v>
      </c>
      <c r="E27" s="119">
        <v>715462.97</v>
      </c>
      <c r="F27" s="119">
        <v>92044.64</v>
      </c>
      <c r="G27" s="49">
        <v>112938.77</v>
      </c>
    </row>
    <row r="28" spans="1:7" x14ac:dyDescent="0.25">
      <c r="A28" s="66">
        <v>1</v>
      </c>
      <c r="B28" s="152" t="s">
        <v>270</v>
      </c>
      <c r="C28" s="50">
        <v>405746.02</v>
      </c>
      <c r="D28" s="50">
        <v>405746.01999999996</v>
      </c>
      <c r="E28" s="60">
        <v>315386.38</v>
      </c>
      <c r="F28" s="60">
        <v>40574.6</v>
      </c>
      <c r="G28" s="50">
        <v>49785.04</v>
      </c>
    </row>
    <row r="29" spans="1:7" x14ac:dyDescent="0.25">
      <c r="A29" s="66">
        <v>2</v>
      </c>
      <c r="B29" s="152" t="s">
        <v>271</v>
      </c>
      <c r="C29" s="50">
        <v>290747.78000000003</v>
      </c>
      <c r="D29" s="50">
        <v>290747.78000000003</v>
      </c>
      <c r="E29" s="60">
        <v>225998.25</v>
      </c>
      <c r="F29" s="60">
        <v>29074.78</v>
      </c>
      <c r="G29" s="50">
        <v>35674.75</v>
      </c>
    </row>
    <row r="30" spans="1:7" x14ac:dyDescent="0.25">
      <c r="A30" s="66">
        <v>3</v>
      </c>
      <c r="B30" s="152" t="s">
        <v>272</v>
      </c>
      <c r="C30" s="50">
        <v>223952.58</v>
      </c>
      <c r="D30" s="50">
        <v>223952.58000000002</v>
      </c>
      <c r="E30" s="60">
        <v>174078.34</v>
      </c>
      <c r="F30" s="60">
        <v>22395.26</v>
      </c>
      <c r="G30" s="50">
        <v>27478.98</v>
      </c>
    </row>
    <row r="31" spans="1:7" s="27" customFormat="1" ht="21.75" customHeight="1" x14ac:dyDescent="0.25">
      <c r="A31" s="184">
        <v>7</v>
      </c>
      <c r="B31" s="131" t="s">
        <v>146</v>
      </c>
      <c r="C31" s="49">
        <v>60000</v>
      </c>
      <c r="D31" s="49">
        <v>60000</v>
      </c>
      <c r="E31" s="119">
        <v>46638</v>
      </c>
      <c r="F31" s="119">
        <v>6000</v>
      </c>
      <c r="G31" s="119">
        <v>7362</v>
      </c>
    </row>
    <row r="32" spans="1:7" s="28" customFormat="1" x14ac:dyDescent="0.25">
      <c r="A32" s="66">
        <v>1</v>
      </c>
      <c r="B32" s="67" t="s">
        <v>270</v>
      </c>
      <c r="C32" s="50">
        <v>20000</v>
      </c>
      <c r="D32" s="50">
        <v>20000</v>
      </c>
      <c r="E32" s="60">
        <v>15546</v>
      </c>
      <c r="F32" s="60">
        <v>2000</v>
      </c>
      <c r="G32" s="60">
        <v>2454</v>
      </c>
    </row>
    <row r="33" spans="1:7" s="28" customFormat="1" x14ac:dyDescent="0.25">
      <c r="A33" s="66">
        <v>2</v>
      </c>
      <c r="B33" s="67" t="s">
        <v>271</v>
      </c>
      <c r="C33" s="50">
        <v>20000</v>
      </c>
      <c r="D33" s="50">
        <v>20000</v>
      </c>
      <c r="E33" s="60">
        <v>15546</v>
      </c>
      <c r="F33" s="60">
        <v>2000</v>
      </c>
      <c r="G33" s="60">
        <v>2454</v>
      </c>
    </row>
    <row r="34" spans="1:7" s="28" customFormat="1" x14ac:dyDescent="0.25">
      <c r="A34" s="66">
        <v>3</v>
      </c>
      <c r="B34" s="67" t="s">
        <v>272</v>
      </c>
      <c r="C34" s="50">
        <v>20000</v>
      </c>
      <c r="D34" s="50">
        <v>20000</v>
      </c>
      <c r="E34" s="60">
        <v>15546</v>
      </c>
      <c r="F34" s="60">
        <v>2000</v>
      </c>
      <c r="G34" s="60">
        <v>2454</v>
      </c>
    </row>
    <row r="35" spans="1:7" ht="19.5" customHeight="1" x14ac:dyDescent="0.25">
      <c r="A35" s="66"/>
      <c r="B35" s="64" t="s">
        <v>273</v>
      </c>
      <c r="C35" s="147"/>
      <c r="D35" s="147"/>
      <c r="E35" s="147"/>
      <c r="F35" s="147"/>
      <c r="G35" s="147"/>
    </row>
  </sheetData>
  <autoFilter ref="A4:G28">
    <filterColumn colId="3" showButton="0"/>
    <filterColumn colId="4" showButton="0"/>
    <filterColumn colId="5" showButton="0"/>
  </autoFilter>
  <dataConsolidate>
    <dataRefs count="1">
      <dataRef ref="A7:XFD7" sheet="Алек-Сах"/>
    </dataRefs>
  </dataConsolidate>
  <customSheetViews>
    <customSheetView guid="{5A8639DD-81CE-471B-B41B-E591F69E5BD7}" scale="75" showPageBreaks="1" printArea="1" showAutoFilter="1" view="pageBreakPreview" topLeftCell="A22">
      <selection activeCell="F30" sqref="F30"/>
      <pageMargins left="0.25" right="0.25" top="0.75" bottom="0.75" header="0.3" footer="0.3"/>
      <pageSetup paperSize="9" orientation="landscape" r:id="rId1"/>
      <autoFilter ref="A7:P56"/>
    </customSheetView>
    <customSheetView guid="{59F48B70-7D72-4FD9-9294-BEEB978AB486}" scale="75" showPageBreaks="1" printArea="1" showAutoFilter="1" view="pageBreakPreview">
      <selection activeCell="L39" sqref="L39:N42"/>
      <pageMargins left="0.25" right="0.25" top="0.75" bottom="0.75" header="0.3" footer="0.3"/>
      <pageSetup paperSize="9" orientation="landscape" r:id="rId2"/>
      <autoFilter ref="A7:P56"/>
    </customSheetView>
    <customSheetView guid="{82611403-6D2C-45F3-9CCF-9E5266CF6DC1}" scale="75" showPageBreaks="1" printArea="1" showAutoFilter="1" hiddenColumns="1" view="pageBreakPreview" topLeftCell="A28">
      <selection activeCell="E47" activeCellId="10" sqref="E8:E12 E14:E17 E19:E22 E24 E26 E28:E29 E31:E32 E34:E37 E39:E42 E44 E47"/>
      <pageMargins left="0.25" right="0.25" top="0.75" bottom="0.75" header="0.3" footer="0.3"/>
      <pageSetup paperSize="9" scale="59" orientation="landscape" r:id="rId3"/>
      <autoFilter ref="A7:P56"/>
    </customSheetView>
    <customSheetView guid="{6D451728-D387-4C6B-8CF0-C1427C7905CC}" scale="75" showPageBreaks="1" printArea="1" showAutoFilter="1" hiddenColumns="1" view="pageBreakPreview" topLeftCell="A40">
      <selection activeCell="V27" sqref="V27"/>
      <pageMargins left="0.25" right="0.25" top="0.75" bottom="0.75" header="0.3" footer="0.3"/>
      <pageSetup paperSize="9" scale="59" orientation="landscape" r:id="rId4"/>
      <autoFilter ref="A7:P56"/>
    </customSheetView>
  </customSheetViews>
  <mergeCells count="6">
    <mergeCell ref="A6:B6"/>
    <mergeCell ref="A2:G2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H32"/>
  <sheetViews>
    <sheetView view="pageBreakPreview" topLeftCell="A10" zoomScaleNormal="85" zoomScaleSheetLayoutView="100" workbookViewId="0">
      <selection activeCell="C19" sqref="C19"/>
    </sheetView>
  </sheetViews>
  <sheetFormatPr defaultColWidth="9.140625" defaultRowHeight="15" outlineLevelRow="1" x14ac:dyDescent="0.25"/>
  <cols>
    <col min="1" max="1" width="4.5703125" style="20" customWidth="1"/>
    <col min="2" max="2" width="63.85546875" style="28" customWidth="1"/>
    <col min="3" max="3" width="18.7109375" style="29" customWidth="1"/>
    <col min="4" max="7" width="18.7109375" style="20" customWidth="1"/>
    <col min="8" max="8" width="14.7109375" style="28" customWidth="1"/>
    <col min="9" max="16384" width="9.140625" style="28"/>
  </cols>
  <sheetData>
    <row r="1" spans="1:8" x14ac:dyDescent="0.2">
      <c r="G1" s="19" t="s">
        <v>467</v>
      </c>
    </row>
    <row r="2" spans="1:8" ht="32.25" customHeight="1" x14ac:dyDescent="0.25">
      <c r="A2" s="259" t="s">
        <v>275</v>
      </c>
      <c r="B2" s="259"/>
      <c r="C2" s="259"/>
      <c r="D2" s="259"/>
      <c r="E2" s="259"/>
      <c r="F2" s="259"/>
      <c r="G2" s="259"/>
    </row>
    <row r="3" spans="1:8" ht="18" customHeight="1" x14ac:dyDescent="0.25">
      <c r="A3" s="69"/>
      <c r="B3" s="69"/>
      <c r="C3" s="69"/>
      <c r="D3" s="69"/>
      <c r="E3" s="69"/>
      <c r="F3" s="69"/>
      <c r="G3" s="146" t="s">
        <v>51</v>
      </c>
    </row>
    <row r="4" spans="1:8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8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8" s="20" customFormat="1" ht="26.25" customHeight="1" x14ac:dyDescent="0.25">
      <c r="A6" s="258" t="s">
        <v>6</v>
      </c>
      <c r="B6" s="258"/>
      <c r="C6" s="128">
        <f>C7+C9+C11+C14+C16+C18+C25</f>
        <v>68950703.909999996</v>
      </c>
      <c r="D6" s="128">
        <f t="shared" ref="D6:G6" si="0">D7+D9+D11+D14+D16+D18+D25</f>
        <v>68950703.909999996</v>
      </c>
      <c r="E6" s="128">
        <f t="shared" si="0"/>
        <v>51259828.190000005</v>
      </c>
      <c r="F6" s="128">
        <f t="shared" si="0"/>
        <v>6895070.3899999997</v>
      </c>
      <c r="G6" s="128">
        <f t="shared" si="0"/>
        <v>10795805.33</v>
      </c>
      <c r="H6" s="45"/>
    </row>
    <row r="7" spans="1:8" s="27" customFormat="1" ht="21.75" customHeight="1" x14ac:dyDescent="0.25">
      <c r="A7" s="181">
        <v>1</v>
      </c>
      <c r="B7" s="117" t="s">
        <v>147</v>
      </c>
      <c r="C7" s="8">
        <v>5038386.0999999996</v>
      </c>
      <c r="D7" s="8">
        <v>5038386.0999999996</v>
      </c>
      <c r="E7" s="8">
        <v>3853357.6900000004</v>
      </c>
      <c r="F7" s="8">
        <v>503838.6</v>
      </c>
      <c r="G7" s="8">
        <v>681189.80999999994</v>
      </c>
      <c r="H7" s="30"/>
    </row>
    <row r="8" spans="1:8" outlineLevel="1" x14ac:dyDescent="0.25">
      <c r="A8" s="66"/>
      <c r="B8" s="125" t="s">
        <v>37</v>
      </c>
      <c r="C8" s="36">
        <v>5038386.0999999996</v>
      </c>
      <c r="D8" s="36">
        <v>5038386.0999999996</v>
      </c>
      <c r="E8" s="36">
        <v>3853357.6900000004</v>
      </c>
      <c r="F8" s="36">
        <v>503838.6</v>
      </c>
      <c r="G8" s="36">
        <v>681189.80999999994</v>
      </c>
      <c r="H8" s="56"/>
    </row>
    <row r="9" spans="1:8" s="27" customFormat="1" ht="21.75" customHeight="1" x14ac:dyDescent="0.25">
      <c r="A9" s="181">
        <v>2</v>
      </c>
      <c r="B9" s="117" t="s">
        <v>148</v>
      </c>
      <c r="C9" s="8">
        <v>16845598.830000002</v>
      </c>
      <c r="D9" s="8">
        <v>16845598.830000002</v>
      </c>
      <c r="E9" s="8">
        <v>12883513.98</v>
      </c>
      <c r="F9" s="8">
        <v>1684559.89</v>
      </c>
      <c r="G9" s="8">
        <v>2277524.9600000004</v>
      </c>
      <c r="H9" s="30"/>
    </row>
    <row r="10" spans="1:8" outlineLevel="1" x14ac:dyDescent="0.25">
      <c r="A10" s="66"/>
      <c r="B10" s="125" t="s">
        <v>37</v>
      </c>
      <c r="C10" s="36">
        <v>16845598.830000002</v>
      </c>
      <c r="D10" s="36">
        <v>16845598.830000002</v>
      </c>
      <c r="E10" s="36">
        <v>12883513.98</v>
      </c>
      <c r="F10" s="36">
        <v>1684559.89</v>
      </c>
      <c r="G10" s="36">
        <v>2277524.9600000004</v>
      </c>
      <c r="H10" s="46"/>
    </row>
    <row r="11" spans="1:8" s="27" customFormat="1" ht="21.75" customHeight="1" x14ac:dyDescent="0.25">
      <c r="A11" s="181">
        <v>3</v>
      </c>
      <c r="B11" s="117" t="s">
        <v>57</v>
      </c>
      <c r="C11" s="8">
        <v>29312023.729999997</v>
      </c>
      <c r="D11" s="8">
        <v>29312023.729999997</v>
      </c>
      <c r="E11" s="8">
        <v>20518416.609999999</v>
      </c>
      <c r="F11" s="8">
        <v>2931202.37</v>
      </c>
      <c r="G11" s="8">
        <v>5862404.75</v>
      </c>
      <c r="H11" s="30"/>
    </row>
    <row r="12" spans="1:8" outlineLevel="1" x14ac:dyDescent="0.25">
      <c r="A12" s="66"/>
      <c r="B12" s="125" t="s">
        <v>29</v>
      </c>
      <c r="C12" s="36">
        <v>3298051.92</v>
      </c>
      <c r="D12" s="36">
        <v>3298051.92</v>
      </c>
      <c r="E12" s="36">
        <v>2308636.34</v>
      </c>
      <c r="F12" s="36">
        <v>329805.19</v>
      </c>
      <c r="G12" s="36">
        <v>659610.39</v>
      </c>
      <c r="H12" s="46"/>
    </row>
    <row r="13" spans="1:8" s="29" customFormat="1" ht="15" customHeight="1" x14ac:dyDescent="0.25">
      <c r="A13" s="125"/>
      <c r="B13" s="125" t="s">
        <v>37</v>
      </c>
      <c r="C13" s="36">
        <v>26013971.809999999</v>
      </c>
      <c r="D13" s="36">
        <v>26013971.809999999</v>
      </c>
      <c r="E13" s="36">
        <v>18209780.27</v>
      </c>
      <c r="F13" s="36">
        <v>2601397.1800000002</v>
      </c>
      <c r="G13" s="36">
        <v>5202794.3600000003</v>
      </c>
      <c r="H13" s="59"/>
    </row>
    <row r="14" spans="1:8" s="27" customFormat="1" ht="21.75" customHeight="1" outlineLevel="1" x14ac:dyDescent="0.25">
      <c r="A14" s="184">
        <v>4</v>
      </c>
      <c r="B14" s="117" t="s">
        <v>149</v>
      </c>
      <c r="C14" s="8">
        <v>8454183.25</v>
      </c>
      <c r="D14" s="8">
        <v>8454183.25</v>
      </c>
      <c r="E14" s="8">
        <v>6672041.4199999999</v>
      </c>
      <c r="F14" s="8">
        <v>845418.33</v>
      </c>
      <c r="G14" s="8">
        <v>936723.5</v>
      </c>
      <c r="H14" s="196"/>
    </row>
    <row r="15" spans="1:8" s="29" customFormat="1" ht="15" customHeight="1" x14ac:dyDescent="0.25">
      <c r="A15" s="125"/>
      <c r="B15" s="125" t="s">
        <v>37</v>
      </c>
      <c r="C15" s="36">
        <v>8454183.25</v>
      </c>
      <c r="D15" s="36">
        <v>8454183.25</v>
      </c>
      <c r="E15" s="36">
        <v>6672041.4199999999</v>
      </c>
      <c r="F15" s="36">
        <v>845418.33</v>
      </c>
      <c r="G15" s="36">
        <v>936723.5</v>
      </c>
      <c r="H15" s="59"/>
    </row>
    <row r="16" spans="1:8" s="27" customFormat="1" ht="21.75" customHeight="1" x14ac:dyDescent="0.25">
      <c r="A16" s="184">
        <v>5</v>
      </c>
      <c r="B16" s="117" t="s">
        <v>150</v>
      </c>
      <c r="C16" s="8">
        <v>8697641.0600000005</v>
      </c>
      <c r="D16" s="8">
        <v>8697641.0600000005</v>
      </c>
      <c r="E16" s="8">
        <v>6864178.3200000003</v>
      </c>
      <c r="F16" s="8">
        <v>869764.11</v>
      </c>
      <c r="G16" s="8">
        <v>963698.63</v>
      </c>
      <c r="H16" s="30"/>
    </row>
    <row r="17" spans="1:8" s="29" customFormat="1" ht="15" customHeight="1" outlineLevel="1" x14ac:dyDescent="0.25">
      <c r="A17" s="125"/>
      <c r="B17" s="125" t="s">
        <v>37</v>
      </c>
      <c r="C17" s="36">
        <v>8697641.0600000005</v>
      </c>
      <c r="D17" s="36">
        <v>8697641.0600000005</v>
      </c>
      <c r="E17" s="36">
        <v>6864178.3200000003</v>
      </c>
      <c r="F17" s="36">
        <v>869764.11</v>
      </c>
      <c r="G17" s="36">
        <v>963698.63</v>
      </c>
      <c r="H17" s="195"/>
    </row>
    <row r="18" spans="1:8" s="27" customFormat="1" ht="21.75" customHeight="1" outlineLevel="1" x14ac:dyDescent="0.25">
      <c r="A18" s="184">
        <v>6</v>
      </c>
      <c r="B18" s="117" t="s">
        <v>132</v>
      </c>
      <c r="C18" s="8">
        <v>482870.94</v>
      </c>
      <c r="D18" s="8">
        <v>482870.93999999994</v>
      </c>
      <c r="E18" s="8">
        <v>375117.45999999996</v>
      </c>
      <c r="F18" s="8">
        <v>48287.09</v>
      </c>
      <c r="G18" s="8">
        <v>59466.39</v>
      </c>
      <c r="H18" s="197"/>
    </row>
    <row r="19" spans="1:8" s="27" customFormat="1" ht="15" customHeight="1" outlineLevel="1" x14ac:dyDescent="0.25">
      <c r="A19" s="66">
        <v>1</v>
      </c>
      <c r="B19" s="67" t="s">
        <v>276</v>
      </c>
      <c r="C19" s="36">
        <v>205223.36</v>
      </c>
      <c r="D19" s="36">
        <v>205223.36</v>
      </c>
      <c r="E19" s="36">
        <v>159520.10999999999</v>
      </c>
      <c r="F19" s="36">
        <v>20522.34</v>
      </c>
      <c r="G19" s="36">
        <v>25180.91</v>
      </c>
      <c r="H19" s="197"/>
    </row>
    <row r="20" spans="1:8" s="27" customFormat="1" ht="15" customHeight="1" outlineLevel="1" x14ac:dyDescent="0.25">
      <c r="A20" s="66">
        <v>2</v>
      </c>
      <c r="B20" s="67" t="s">
        <v>277</v>
      </c>
      <c r="C20" s="36">
        <v>51847.34</v>
      </c>
      <c r="D20" s="36">
        <v>51847.34</v>
      </c>
      <c r="E20" s="36">
        <v>40300.94</v>
      </c>
      <c r="F20" s="36">
        <v>5184.7299999999996</v>
      </c>
      <c r="G20" s="36">
        <v>6361.67</v>
      </c>
      <c r="H20" s="197"/>
    </row>
    <row r="21" spans="1:8" s="27" customFormat="1" ht="15" customHeight="1" outlineLevel="1" x14ac:dyDescent="0.25">
      <c r="A21" s="66">
        <v>3</v>
      </c>
      <c r="B21" s="67" t="s">
        <v>278</v>
      </c>
      <c r="C21" s="36">
        <v>57893.99</v>
      </c>
      <c r="D21" s="36">
        <v>57893.990000000005</v>
      </c>
      <c r="E21" s="36">
        <v>45001</v>
      </c>
      <c r="F21" s="36">
        <v>5789.4</v>
      </c>
      <c r="G21" s="36">
        <v>7103.59</v>
      </c>
      <c r="H21" s="197"/>
    </row>
    <row r="22" spans="1:8" s="27" customFormat="1" ht="15" customHeight="1" outlineLevel="1" x14ac:dyDescent="0.25">
      <c r="A22" s="66">
        <v>4</v>
      </c>
      <c r="B22" s="67" t="s">
        <v>279</v>
      </c>
      <c r="C22" s="36">
        <v>53886.52</v>
      </c>
      <c r="D22" s="36">
        <v>53886.52</v>
      </c>
      <c r="E22" s="36">
        <v>41885.99</v>
      </c>
      <c r="F22" s="36">
        <v>5388.65</v>
      </c>
      <c r="G22" s="36">
        <v>6611.88</v>
      </c>
      <c r="H22" s="197"/>
    </row>
    <row r="23" spans="1:8" s="27" customFormat="1" ht="15" customHeight="1" outlineLevel="1" x14ac:dyDescent="0.25">
      <c r="A23" s="66">
        <v>5</v>
      </c>
      <c r="B23" s="67" t="s">
        <v>280</v>
      </c>
      <c r="C23" s="36">
        <v>59522.04</v>
      </c>
      <c r="D23" s="36">
        <v>59522.04</v>
      </c>
      <c r="E23" s="36">
        <v>46048.37</v>
      </c>
      <c r="F23" s="36">
        <v>5952.2</v>
      </c>
      <c r="G23" s="36">
        <v>7521.47</v>
      </c>
      <c r="H23" s="197"/>
    </row>
    <row r="24" spans="1:8" s="27" customFormat="1" ht="15" customHeight="1" outlineLevel="1" x14ac:dyDescent="0.25">
      <c r="A24" s="66">
        <v>6</v>
      </c>
      <c r="B24" s="67" t="s">
        <v>281</v>
      </c>
      <c r="C24" s="36">
        <v>54497.69</v>
      </c>
      <c r="D24" s="36">
        <v>54497.69000000001</v>
      </c>
      <c r="E24" s="36">
        <v>42361.05</v>
      </c>
      <c r="F24" s="36">
        <v>5449.77</v>
      </c>
      <c r="G24" s="36">
        <v>6686.87</v>
      </c>
      <c r="H24" s="197"/>
    </row>
    <row r="25" spans="1:8" s="27" customFormat="1" ht="21.75" customHeight="1" outlineLevel="1" x14ac:dyDescent="0.25">
      <c r="A25" s="184">
        <v>7</v>
      </c>
      <c r="B25" s="131" t="s">
        <v>146</v>
      </c>
      <c r="C25" s="8">
        <v>120000</v>
      </c>
      <c r="D25" s="8">
        <v>120000</v>
      </c>
      <c r="E25" s="8">
        <v>93202.709999999992</v>
      </c>
      <c r="F25" s="8">
        <v>12000</v>
      </c>
      <c r="G25" s="8">
        <v>14797.29</v>
      </c>
      <c r="H25" s="196"/>
    </row>
    <row r="26" spans="1:8" s="27" customFormat="1" ht="15" customHeight="1" outlineLevel="1" x14ac:dyDescent="0.25">
      <c r="A26" s="66">
        <v>1</v>
      </c>
      <c r="B26" s="132" t="s">
        <v>276</v>
      </c>
      <c r="C26" s="36">
        <v>20000</v>
      </c>
      <c r="D26" s="36">
        <v>20000</v>
      </c>
      <c r="E26" s="36">
        <v>15546</v>
      </c>
      <c r="F26" s="36">
        <v>2000</v>
      </c>
      <c r="G26" s="36">
        <v>2454</v>
      </c>
      <c r="H26" s="196"/>
    </row>
    <row r="27" spans="1:8" s="27" customFormat="1" ht="15" customHeight="1" outlineLevel="1" x14ac:dyDescent="0.25">
      <c r="A27" s="66">
        <v>2</v>
      </c>
      <c r="B27" s="132" t="s">
        <v>277</v>
      </c>
      <c r="C27" s="36">
        <v>20000</v>
      </c>
      <c r="D27" s="36">
        <v>20000</v>
      </c>
      <c r="E27" s="36">
        <v>15546</v>
      </c>
      <c r="F27" s="36">
        <v>2000</v>
      </c>
      <c r="G27" s="36">
        <v>2454</v>
      </c>
      <c r="H27" s="196"/>
    </row>
    <row r="28" spans="1:8" s="27" customFormat="1" ht="15" customHeight="1" outlineLevel="1" x14ac:dyDescent="0.25">
      <c r="A28" s="66">
        <v>3</v>
      </c>
      <c r="B28" s="132" t="s">
        <v>278</v>
      </c>
      <c r="C28" s="36">
        <v>20000</v>
      </c>
      <c r="D28" s="36">
        <v>20000</v>
      </c>
      <c r="E28" s="36">
        <v>15546</v>
      </c>
      <c r="F28" s="36">
        <v>2000</v>
      </c>
      <c r="G28" s="36">
        <v>2454</v>
      </c>
      <c r="H28" s="196"/>
    </row>
    <row r="29" spans="1:8" s="27" customFormat="1" ht="15" customHeight="1" outlineLevel="1" x14ac:dyDescent="0.25">
      <c r="A29" s="66">
        <v>4</v>
      </c>
      <c r="B29" s="132" t="s">
        <v>279</v>
      </c>
      <c r="C29" s="36">
        <v>20000</v>
      </c>
      <c r="D29" s="36">
        <v>20000</v>
      </c>
      <c r="E29" s="36">
        <v>15546</v>
      </c>
      <c r="F29" s="36">
        <v>2000</v>
      </c>
      <c r="G29" s="36">
        <v>2454</v>
      </c>
      <c r="H29" s="196"/>
    </row>
    <row r="30" spans="1:8" s="27" customFormat="1" ht="15" customHeight="1" outlineLevel="1" x14ac:dyDescent="0.25">
      <c r="A30" s="66">
        <v>5</v>
      </c>
      <c r="B30" s="132" t="s">
        <v>280</v>
      </c>
      <c r="C30" s="36">
        <v>20000</v>
      </c>
      <c r="D30" s="36">
        <v>20000</v>
      </c>
      <c r="E30" s="36">
        <v>15472.71</v>
      </c>
      <c r="F30" s="36">
        <v>2000</v>
      </c>
      <c r="G30" s="36">
        <v>2527.29</v>
      </c>
      <c r="H30" s="196"/>
    </row>
    <row r="31" spans="1:8" s="27" customFormat="1" ht="15" customHeight="1" outlineLevel="1" x14ac:dyDescent="0.25">
      <c r="A31" s="66">
        <v>6</v>
      </c>
      <c r="B31" s="132" t="s">
        <v>281</v>
      </c>
      <c r="C31" s="36">
        <v>20000</v>
      </c>
      <c r="D31" s="36">
        <v>20000</v>
      </c>
      <c r="E31" s="36">
        <v>15546</v>
      </c>
      <c r="F31" s="36">
        <v>2000</v>
      </c>
      <c r="G31" s="36">
        <v>2454</v>
      </c>
      <c r="H31" s="196"/>
    </row>
    <row r="32" spans="1:8" ht="19.5" customHeight="1" x14ac:dyDescent="0.25">
      <c r="A32" s="66"/>
      <c r="B32" s="181" t="s">
        <v>282</v>
      </c>
      <c r="C32" s="125"/>
      <c r="D32" s="66"/>
      <c r="E32" s="66"/>
      <c r="F32" s="66"/>
      <c r="G32" s="66"/>
    </row>
  </sheetData>
  <autoFilter ref="A4:G18">
    <filterColumn colId="3" showButton="0"/>
    <filterColumn colId="4" showButton="0"/>
    <filterColumn colId="5" showButton="0"/>
  </autoFilter>
  <customSheetViews>
    <customSheetView guid="{5A8639DD-81CE-471B-B41B-E591F69E5BD7}" scale="75" showPageBreaks="1" printArea="1" showAutoFilter="1" view="pageBreakPreview">
      <pane ySplit="5" topLeftCell="A48" activePane="bottomLeft" state="frozen"/>
      <selection pane="bottomLeft" activeCell="N52" sqref="N52"/>
      <pageMargins left="0.25" right="0.25" top="0.75" bottom="0.75" header="0.3" footer="0.3"/>
      <pageSetup paperSize="9" scale="58" orientation="landscape" r:id="rId1"/>
      <autoFilter ref="A6:Q68"/>
    </customSheetView>
    <customSheetView guid="{59F48B70-7D72-4FD9-9294-BEEB978AB486}" scale="75" showPageBreaks="1" printArea="1" showAutoFilter="1" view="pageBreakPreview">
      <pane ySplit="5" topLeftCell="A18" activePane="bottomLeft" state="frozen"/>
      <selection pane="bottomLeft" activeCell="F81" sqref="F81"/>
      <pageMargins left="0.25" right="0.25" top="0.75" bottom="0.75" header="0.3" footer="0.3"/>
      <pageSetup paperSize="9" scale="58" orientation="landscape" r:id="rId2"/>
      <autoFilter ref="A6:Q68"/>
    </customSheetView>
    <customSheetView guid="{82611403-6D2C-45F3-9CCF-9E5266CF6DC1}" scale="75" showPageBreaks="1" printArea="1" showAutoFilter="1" hiddenColumns="1" view="pageBreakPreview">
      <pane ySplit="5" topLeftCell="A48" activePane="bottomLeft" state="frozen"/>
      <selection pane="bottomLeft" activeCell="E56" activeCellId="10" sqref="E8 E11 E14:E15 E17:E20 E25:E29 E31:E36 E38:E42 E44:E48 E50 E54 E56"/>
      <pageMargins left="0.25" right="0.25" top="0.75" bottom="0.75" header="0.3" footer="0.3"/>
      <pageSetup paperSize="9" scale="58" orientation="landscape" r:id="rId3"/>
      <autoFilter ref="A6:Q68"/>
    </customSheetView>
    <customSheetView guid="{6D451728-D387-4C6B-8CF0-C1427C7905CC}" scale="75" showPageBreaks="1" printArea="1" showAutoFilter="1" hiddenColumns="1" view="pageBreakPreview">
      <pane ySplit="5" topLeftCell="A69" activePane="bottomLeft" state="frozen"/>
      <selection pane="bottomLeft" activeCell="F53" sqref="F53"/>
      <pageMargins left="0.25" right="0.25" top="0.75" bottom="0.75" header="0.3" footer="0.3"/>
      <pageSetup paperSize="9" scale="58" orientation="landscape" r:id="rId4"/>
      <autoFilter ref="A6:Q68"/>
    </customSheetView>
  </customSheetViews>
  <mergeCells count="6">
    <mergeCell ref="A6:B6"/>
    <mergeCell ref="A2:G2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1:G64"/>
  <sheetViews>
    <sheetView view="pageBreakPreview" topLeftCell="A43" zoomScaleNormal="70" zoomScaleSheetLayoutView="100" workbookViewId="0">
      <selection activeCell="E12" sqref="E12"/>
    </sheetView>
  </sheetViews>
  <sheetFormatPr defaultColWidth="9.140625" defaultRowHeight="15" outlineLevelRow="1" x14ac:dyDescent="0.25"/>
  <cols>
    <col min="1" max="1" width="4.7109375" style="32" customWidth="1"/>
    <col min="2" max="2" width="63.85546875" style="14" customWidth="1"/>
    <col min="3" max="7" width="18.7109375" style="14" customWidth="1"/>
    <col min="8" max="16384" width="9.140625" style="14"/>
  </cols>
  <sheetData>
    <row r="1" spans="1:7" x14ac:dyDescent="0.2">
      <c r="A1" s="20"/>
      <c r="B1" s="28"/>
      <c r="C1" s="29"/>
      <c r="D1" s="20"/>
      <c r="E1" s="20"/>
      <c r="F1" s="20"/>
      <c r="G1" s="19" t="s">
        <v>468</v>
      </c>
    </row>
    <row r="2" spans="1:7" ht="33" customHeight="1" x14ac:dyDescent="0.25">
      <c r="A2" s="259" t="s">
        <v>283</v>
      </c>
      <c r="B2" s="259"/>
      <c r="C2" s="259"/>
      <c r="D2" s="259"/>
      <c r="E2" s="259"/>
      <c r="F2" s="259"/>
      <c r="G2" s="259"/>
    </row>
    <row r="3" spans="1:7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51" customFormat="1" ht="26.25" customHeight="1" x14ac:dyDescent="0.25">
      <c r="A6" s="261" t="s">
        <v>7</v>
      </c>
      <c r="B6" s="261"/>
      <c r="C6" s="143">
        <f>C7+C10+C14+C20+C26+C30+C32+C37+C42+C53</f>
        <v>114636551.82000001</v>
      </c>
      <c r="D6" s="143">
        <f t="shared" ref="D6:G6" si="0">D7+D10+D14+D20+D26+D30+D32+D37+D42+D53</f>
        <v>114636551.82000001</v>
      </c>
      <c r="E6" s="143">
        <f t="shared" si="0"/>
        <v>77804189.379999995</v>
      </c>
      <c r="F6" s="143">
        <f t="shared" si="0"/>
        <v>11463655.140000001</v>
      </c>
      <c r="G6" s="143">
        <f t="shared" si="0"/>
        <v>25368707.299999997</v>
      </c>
    </row>
    <row r="7" spans="1:7" ht="21.75" customHeight="1" outlineLevel="1" x14ac:dyDescent="0.25">
      <c r="A7" s="123">
        <v>1</v>
      </c>
      <c r="B7" s="124" t="s">
        <v>151</v>
      </c>
      <c r="C7" s="49">
        <v>16795750.279999997</v>
      </c>
      <c r="D7" s="49">
        <v>16795750.280000001</v>
      </c>
      <c r="E7" s="49">
        <v>7593755.5800000001</v>
      </c>
      <c r="F7" s="49">
        <v>1679575.02</v>
      </c>
      <c r="G7" s="49">
        <v>7522419.6799999997</v>
      </c>
    </row>
    <row r="8" spans="1:7" s="12" customFormat="1" ht="15" customHeight="1" x14ac:dyDescent="0.25">
      <c r="A8" s="123"/>
      <c r="B8" s="36" t="s">
        <v>27</v>
      </c>
      <c r="C8" s="50">
        <v>1029536.65</v>
      </c>
      <c r="D8" s="50">
        <v>1029536.65</v>
      </c>
      <c r="E8" s="49">
        <v>720675.66</v>
      </c>
      <c r="F8" s="49">
        <v>102953.66</v>
      </c>
      <c r="G8" s="49">
        <v>205907.33</v>
      </c>
    </row>
    <row r="9" spans="1:7" s="31" customFormat="1" ht="15" customHeight="1" outlineLevel="1" x14ac:dyDescent="0.25">
      <c r="A9" s="193"/>
      <c r="B9" s="36" t="s">
        <v>37</v>
      </c>
      <c r="C9" s="36">
        <v>15766213.629999999</v>
      </c>
      <c r="D9" s="36">
        <v>15766213.629999999</v>
      </c>
      <c r="E9" s="36">
        <v>6873079.9199999999</v>
      </c>
      <c r="F9" s="36">
        <v>1576621.36</v>
      </c>
      <c r="G9" s="36">
        <v>7316512.3499999996</v>
      </c>
    </row>
    <row r="10" spans="1:7" s="12" customFormat="1" ht="21.75" customHeight="1" outlineLevel="1" x14ac:dyDescent="0.25">
      <c r="A10" s="123">
        <v>2</v>
      </c>
      <c r="B10" s="124" t="s">
        <v>152</v>
      </c>
      <c r="C10" s="8">
        <v>8955523.4800000004</v>
      </c>
      <c r="D10" s="49">
        <v>8955523.4800000004</v>
      </c>
      <c r="E10" s="8">
        <v>5870340.1200000001</v>
      </c>
      <c r="F10" s="8">
        <v>895552.35</v>
      </c>
      <c r="G10" s="8">
        <v>2189631.0100000002</v>
      </c>
    </row>
    <row r="11" spans="1:7" ht="15" customHeight="1" outlineLevel="1" x14ac:dyDescent="0.25">
      <c r="A11" s="123"/>
      <c r="B11" s="36" t="s">
        <v>29</v>
      </c>
      <c r="C11" s="50">
        <v>1735063.66</v>
      </c>
      <c r="D11" s="50">
        <v>1735063.66</v>
      </c>
      <c r="E11" s="50">
        <v>1249245.8400000001</v>
      </c>
      <c r="F11" s="50">
        <v>173506.37</v>
      </c>
      <c r="G11" s="50">
        <v>312311.45</v>
      </c>
    </row>
    <row r="12" spans="1:7" ht="15" customHeight="1" outlineLevel="1" x14ac:dyDescent="0.25">
      <c r="A12" s="123"/>
      <c r="B12" s="36" t="s">
        <v>26</v>
      </c>
      <c r="C12" s="50">
        <v>6093838.1899999995</v>
      </c>
      <c r="D12" s="50">
        <v>6093838.1899999995</v>
      </c>
      <c r="E12" s="50">
        <v>3607134.81</v>
      </c>
      <c r="F12" s="50">
        <v>609383.81999999995</v>
      </c>
      <c r="G12" s="50">
        <v>1877319.56</v>
      </c>
    </row>
    <row r="13" spans="1:7" s="31" customFormat="1" ht="15" customHeight="1" outlineLevel="1" x14ac:dyDescent="0.25">
      <c r="A13" s="193"/>
      <c r="B13" s="36" t="s">
        <v>28</v>
      </c>
      <c r="C13" s="36">
        <v>1126621.6299999999</v>
      </c>
      <c r="D13" s="36">
        <v>1126621.6299999999</v>
      </c>
      <c r="E13" s="36">
        <v>1013959.4699999999</v>
      </c>
      <c r="F13" s="36">
        <v>112662.16</v>
      </c>
      <c r="G13" s="36">
        <v>0</v>
      </c>
    </row>
    <row r="14" spans="1:7" s="12" customFormat="1" ht="21.75" customHeight="1" outlineLevel="1" x14ac:dyDescent="0.25">
      <c r="A14" s="123">
        <v>3</v>
      </c>
      <c r="B14" s="124" t="s">
        <v>153</v>
      </c>
      <c r="C14" s="49">
        <v>34432593.870000005</v>
      </c>
      <c r="D14" s="49">
        <v>34432593.870000005</v>
      </c>
      <c r="E14" s="49">
        <v>26712067.050000001</v>
      </c>
      <c r="F14" s="49">
        <v>3443259.37</v>
      </c>
      <c r="G14" s="49">
        <v>4277267.45</v>
      </c>
    </row>
    <row r="15" spans="1:7" s="31" customFormat="1" ht="15" customHeight="1" outlineLevel="1" x14ac:dyDescent="0.25">
      <c r="A15" s="193"/>
      <c r="B15" s="36" t="s">
        <v>29</v>
      </c>
      <c r="C15" s="36">
        <v>1944346.5699999998</v>
      </c>
      <c r="D15" s="36">
        <v>1944346.5699999998</v>
      </c>
      <c r="E15" s="36">
        <v>1166607.94</v>
      </c>
      <c r="F15" s="36">
        <v>194434.65</v>
      </c>
      <c r="G15" s="36">
        <v>583303.98</v>
      </c>
    </row>
    <row r="16" spans="1:7" s="31" customFormat="1" ht="15" customHeight="1" x14ac:dyDescent="0.25">
      <c r="A16" s="193"/>
      <c r="B16" s="125" t="s">
        <v>26</v>
      </c>
      <c r="C16" s="36">
        <v>8760952.370000001</v>
      </c>
      <c r="D16" s="36">
        <v>8760952.370000001</v>
      </c>
      <c r="E16" s="36">
        <v>6888723.4299999997</v>
      </c>
      <c r="F16" s="36">
        <v>876095.23</v>
      </c>
      <c r="G16" s="36">
        <v>996133.71</v>
      </c>
    </row>
    <row r="17" spans="1:7" s="31" customFormat="1" ht="15" customHeight="1" x14ac:dyDescent="0.25">
      <c r="A17" s="193"/>
      <c r="B17" s="125" t="s">
        <v>27</v>
      </c>
      <c r="C17" s="36">
        <v>438689.81</v>
      </c>
      <c r="D17" s="36">
        <v>438689.81</v>
      </c>
      <c r="E17" s="36">
        <v>344941.13</v>
      </c>
      <c r="F17" s="36">
        <v>43868.98</v>
      </c>
      <c r="G17" s="36">
        <v>49879.7</v>
      </c>
    </row>
    <row r="18" spans="1:7" s="31" customFormat="1" ht="15" customHeight="1" x14ac:dyDescent="0.25">
      <c r="A18" s="193"/>
      <c r="B18" s="125" t="s">
        <v>28</v>
      </c>
      <c r="C18" s="36">
        <v>1321143.02</v>
      </c>
      <c r="D18" s="36">
        <v>1321143.02</v>
      </c>
      <c r="E18" s="36">
        <v>1038812.73</v>
      </c>
      <c r="F18" s="36">
        <v>132114.29999999999</v>
      </c>
      <c r="G18" s="36">
        <v>150215.99</v>
      </c>
    </row>
    <row r="19" spans="1:7" s="31" customFormat="1" ht="15" customHeight="1" x14ac:dyDescent="0.25">
      <c r="A19" s="193"/>
      <c r="B19" s="125" t="s">
        <v>37</v>
      </c>
      <c r="C19" s="36">
        <v>21967462.100000001</v>
      </c>
      <c r="D19" s="36">
        <v>21967462.100000001</v>
      </c>
      <c r="E19" s="36">
        <v>17272981.82</v>
      </c>
      <c r="F19" s="36">
        <v>2196746.21</v>
      </c>
      <c r="G19" s="36">
        <v>2497734.0700000003</v>
      </c>
    </row>
    <row r="20" spans="1:7" s="12" customFormat="1" ht="21.75" customHeight="1" x14ac:dyDescent="0.25">
      <c r="A20" s="123">
        <v>4</v>
      </c>
      <c r="B20" s="117" t="s">
        <v>154</v>
      </c>
      <c r="C20" s="49">
        <v>10084563.379999999</v>
      </c>
      <c r="D20" s="49">
        <v>10084563.380000001</v>
      </c>
      <c r="E20" s="49">
        <v>7823388.5499999998</v>
      </c>
      <c r="F20" s="49">
        <v>1008456.3400000001</v>
      </c>
      <c r="G20" s="49">
        <v>1252718.4899999998</v>
      </c>
    </row>
    <row r="21" spans="1:7" s="31" customFormat="1" ht="15" customHeight="1" x14ac:dyDescent="0.25">
      <c r="A21" s="193"/>
      <c r="B21" s="125" t="s">
        <v>29</v>
      </c>
      <c r="C21" s="36">
        <v>734165.61</v>
      </c>
      <c r="D21" s="36">
        <v>734165.61</v>
      </c>
      <c r="E21" s="36">
        <v>440499.36</v>
      </c>
      <c r="F21" s="36">
        <v>73416.56</v>
      </c>
      <c r="G21" s="36">
        <v>220249.69</v>
      </c>
    </row>
    <row r="22" spans="1:7" s="31" customFormat="1" ht="15" customHeight="1" x14ac:dyDescent="0.25">
      <c r="A22" s="193"/>
      <c r="B22" s="125" t="s">
        <v>26</v>
      </c>
      <c r="C22" s="36">
        <v>2347604.4700000002</v>
      </c>
      <c r="D22" s="36">
        <v>2347604.4700000002</v>
      </c>
      <c r="E22" s="36">
        <v>1853621.87</v>
      </c>
      <c r="F22" s="36">
        <v>234760.45</v>
      </c>
      <c r="G22" s="36">
        <v>259222.15</v>
      </c>
    </row>
    <row r="23" spans="1:7" s="31" customFormat="1" ht="15" customHeight="1" x14ac:dyDescent="0.25">
      <c r="A23" s="193"/>
      <c r="B23" s="125" t="s">
        <v>27</v>
      </c>
      <c r="C23" s="36">
        <v>217949.3</v>
      </c>
      <c r="D23" s="36">
        <v>217949.3</v>
      </c>
      <c r="E23" s="36">
        <v>172088.44</v>
      </c>
      <c r="F23" s="36">
        <v>21794.93</v>
      </c>
      <c r="G23" s="36">
        <v>24065.93</v>
      </c>
    </row>
    <row r="24" spans="1:7" s="31" customFormat="1" ht="15" customHeight="1" x14ac:dyDescent="0.25">
      <c r="A24" s="193"/>
      <c r="B24" s="125" t="s">
        <v>28</v>
      </c>
      <c r="C24" s="36">
        <v>291047.08999999997</v>
      </c>
      <c r="D24" s="36">
        <v>291047.08999999997</v>
      </c>
      <c r="E24" s="36">
        <v>229805</v>
      </c>
      <c r="F24" s="36">
        <v>29104.71</v>
      </c>
      <c r="G24" s="36">
        <v>32137.38</v>
      </c>
    </row>
    <row r="25" spans="1:7" s="31" customFormat="1" ht="15" customHeight="1" x14ac:dyDescent="0.25">
      <c r="A25" s="193"/>
      <c r="B25" s="125" t="s">
        <v>37</v>
      </c>
      <c r="C25" s="36">
        <v>6493796.9100000001</v>
      </c>
      <c r="D25" s="36">
        <v>6493796.9100000001</v>
      </c>
      <c r="E25" s="36">
        <v>5127373.88</v>
      </c>
      <c r="F25" s="36">
        <v>649379.69000000006</v>
      </c>
      <c r="G25" s="36">
        <v>717043.34</v>
      </c>
    </row>
    <row r="26" spans="1:7" s="12" customFormat="1" ht="21.75" customHeight="1" x14ac:dyDescent="0.25">
      <c r="A26" s="123">
        <v>5</v>
      </c>
      <c r="B26" s="117" t="s">
        <v>155</v>
      </c>
      <c r="C26" s="49">
        <v>1201809.3500000001</v>
      </c>
      <c r="D26" s="49">
        <v>1201809.3500000001</v>
      </c>
      <c r="E26" s="49">
        <v>918916.58</v>
      </c>
      <c r="F26" s="49">
        <v>120180.94</v>
      </c>
      <c r="G26" s="49">
        <v>162711.82999999999</v>
      </c>
    </row>
    <row r="27" spans="1:7" s="31" customFormat="1" ht="15" customHeight="1" x14ac:dyDescent="0.25">
      <c r="A27" s="193"/>
      <c r="B27" s="125" t="s">
        <v>29</v>
      </c>
      <c r="C27" s="36">
        <v>557742.98</v>
      </c>
      <c r="D27" s="36">
        <v>557742.98</v>
      </c>
      <c r="E27" s="36">
        <v>339256.85</v>
      </c>
      <c r="F27" s="36">
        <v>55774.3</v>
      </c>
      <c r="G27" s="36">
        <v>162711.82999999999</v>
      </c>
    </row>
    <row r="28" spans="1:7" s="31" customFormat="1" ht="15" customHeight="1" x14ac:dyDescent="0.25">
      <c r="A28" s="193"/>
      <c r="B28" s="125" t="s">
        <v>27</v>
      </c>
      <c r="C28" s="36">
        <v>231830.84</v>
      </c>
      <c r="D28" s="36">
        <v>231830.84000000003</v>
      </c>
      <c r="E28" s="36">
        <v>208647.76</v>
      </c>
      <c r="F28" s="36">
        <v>23183.08</v>
      </c>
      <c r="G28" s="36">
        <v>0</v>
      </c>
    </row>
    <row r="29" spans="1:7" s="31" customFormat="1" ht="15" customHeight="1" x14ac:dyDescent="0.25">
      <c r="A29" s="193"/>
      <c r="B29" s="125" t="s">
        <v>28</v>
      </c>
      <c r="C29" s="36">
        <v>412235.53</v>
      </c>
      <c r="D29" s="36">
        <v>412235.52999999997</v>
      </c>
      <c r="E29" s="36">
        <v>371011.97</v>
      </c>
      <c r="F29" s="36">
        <v>41223.56</v>
      </c>
      <c r="G29" s="36">
        <v>0</v>
      </c>
    </row>
    <row r="30" spans="1:7" s="31" customFormat="1" ht="21.75" customHeight="1" x14ac:dyDescent="0.25">
      <c r="A30" s="123">
        <v>6</v>
      </c>
      <c r="B30" s="131" t="s">
        <v>284</v>
      </c>
      <c r="C30" s="8">
        <v>4853656.47</v>
      </c>
      <c r="D30" s="8">
        <v>4853656.4700000007</v>
      </c>
      <c r="E30" s="8">
        <v>3750565.62</v>
      </c>
      <c r="F30" s="8">
        <v>485365.65</v>
      </c>
      <c r="G30" s="8">
        <v>617725.19999999995</v>
      </c>
    </row>
    <row r="31" spans="1:7" s="31" customFormat="1" ht="15" customHeight="1" x14ac:dyDescent="0.25">
      <c r="A31" s="193"/>
      <c r="B31" s="125" t="s">
        <v>37</v>
      </c>
      <c r="C31" s="36">
        <v>4853656.47</v>
      </c>
      <c r="D31" s="36">
        <v>4853656.4700000007</v>
      </c>
      <c r="E31" s="36">
        <v>3750565.62</v>
      </c>
      <c r="F31" s="36">
        <v>485365.65</v>
      </c>
      <c r="G31" s="36">
        <v>617725.19999999995</v>
      </c>
    </row>
    <row r="32" spans="1:7" s="12" customFormat="1" ht="21.75" customHeight="1" x14ac:dyDescent="0.25">
      <c r="A32" s="123">
        <v>7</v>
      </c>
      <c r="B32" s="117" t="s">
        <v>156</v>
      </c>
      <c r="C32" s="49">
        <v>27300279.160000004</v>
      </c>
      <c r="D32" s="49">
        <v>27300279.160000004</v>
      </c>
      <c r="E32" s="49">
        <v>17510957.880000003</v>
      </c>
      <c r="F32" s="49">
        <v>2730027.9000000004</v>
      </c>
      <c r="G32" s="49">
        <v>7059293.3800000008</v>
      </c>
    </row>
    <row r="33" spans="1:7" s="31" customFormat="1" ht="15" customHeight="1" x14ac:dyDescent="0.25">
      <c r="A33" s="193"/>
      <c r="B33" s="125" t="s">
        <v>29</v>
      </c>
      <c r="C33" s="36">
        <v>3877921.8</v>
      </c>
      <c r="D33" s="36">
        <v>3877921.8</v>
      </c>
      <c r="E33" s="36">
        <v>2520649.17</v>
      </c>
      <c r="F33" s="36">
        <v>387792.17</v>
      </c>
      <c r="G33" s="36">
        <v>969480.46</v>
      </c>
    </row>
    <row r="34" spans="1:7" s="31" customFormat="1" ht="15" customHeight="1" x14ac:dyDescent="0.25">
      <c r="A34" s="193"/>
      <c r="B34" s="125" t="s">
        <v>26</v>
      </c>
      <c r="C34" s="36">
        <v>18184210.350000001</v>
      </c>
      <c r="D34" s="36">
        <v>18184210.350000001</v>
      </c>
      <c r="E34" s="36">
        <v>10275976.4</v>
      </c>
      <c r="F34" s="36">
        <v>1818421.03</v>
      </c>
      <c r="G34" s="36">
        <v>6089812.9200000009</v>
      </c>
    </row>
    <row r="35" spans="1:7" s="31" customFormat="1" ht="15" customHeight="1" x14ac:dyDescent="0.25">
      <c r="A35" s="193"/>
      <c r="B35" s="125" t="s">
        <v>27</v>
      </c>
      <c r="C35" s="36">
        <v>1567137</v>
      </c>
      <c r="D35" s="36">
        <v>1567137</v>
      </c>
      <c r="E35" s="36">
        <v>1410423.3</v>
      </c>
      <c r="F35" s="36">
        <v>156713.70000000001</v>
      </c>
      <c r="G35" s="36">
        <v>0</v>
      </c>
    </row>
    <row r="36" spans="1:7" s="31" customFormat="1" ht="15" customHeight="1" x14ac:dyDescent="0.25">
      <c r="A36" s="193"/>
      <c r="B36" s="125" t="s">
        <v>28</v>
      </c>
      <c r="C36" s="36">
        <v>3671010.01</v>
      </c>
      <c r="D36" s="36">
        <v>3671010.0100000002</v>
      </c>
      <c r="E36" s="36">
        <v>3303909.0100000002</v>
      </c>
      <c r="F36" s="36">
        <v>367101</v>
      </c>
      <c r="G36" s="36">
        <v>0</v>
      </c>
    </row>
    <row r="37" spans="1:7" s="31" customFormat="1" ht="21.75" customHeight="1" x14ac:dyDescent="0.25">
      <c r="A37" s="123">
        <v>8</v>
      </c>
      <c r="B37" s="131" t="s">
        <v>285</v>
      </c>
      <c r="C37" s="8">
        <v>8618151.879999999</v>
      </c>
      <c r="D37" s="8">
        <v>8618151.879999999</v>
      </c>
      <c r="E37" s="8">
        <v>6659503.8999999994</v>
      </c>
      <c r="F37" s="8">
        <v>861815.19</v>
      </c>
      <c r="G37" s="8">
        <v>1096832.79</v>
      </c>
    </row>
    <row r="38" spans="1:7" s="31" customFormat="1" ht="15" customHeight="1" x14ac:dyDescent="0.25">
      <c r="A38" s="123"/>
      <c r="B38" s="125" t="s">
        <v>29</v>
      </c>
      <c r="C38" s="36">
        <v>600713.93999999994</v>
      </c>
      <c r="D38" s="36">
        <v>600713.94000000006</v>
      </c>
      <c r="E38" s="36">
        <v>464189.64</v>
      </c>
      <c r="F38" s="36">
        <v>60071.39</v>
      </c>
      <c r="G38" s="36">
        <v>76452.91</v>
      </c>
    </row>
    <row r="39" spans="1:7" s="31" customFormat="1" ht="15" customHeight="1" x14ac:dyDescent="0.25">
      <c r="A39" s="123"/>
      <c r="B39" s="125" t="s">
        <v>27</v>
      </c>
      <c r="C39" s="36">
        <v>448107.43</v>
      </c>
      <c r="D39" s="36">
        <v>448107.43000000005</v>
      </c>
      <c r="E39" s="36">
        <v>346266.02</v>
      </c>
      <c r="F39" s="36">
        <v>44810.75</v>
      </c>
      <c r="G39" s="36">
        <v>57030.66</v>
      </c>
    </row>
    <row r="40" spans="1:7" s="31" customFormat="1" ht="15" customHeight="1" x14ac:dyDescent="0.25">
      <c r="A40" s="123"/>
      <c r="B40" s="125" t="s">
        <v>28</v>
      </c>
      <c r="C40" s="36">
        <v>311078.09000000003</v>
      </c>
      <c r="D40" s="36">
        <v>311078.09000000003</v>
      </c>
      <c r="E40" s="36">
        <v>240379.35</v>
      </c>
      <c r="F40" s="36">
        <v>31107.81</v>
      </c>
      <c r="G40" s="36">
        <v>39590.93</v>
      </c>
    </row>
    <row r="41" spans="1:7" s="31" customFormat="1" ht="15" customHeight="1" x14ac:dyDescent="0.25">
      <c r="A41" s="123"/>
      <c r="B41" s="125" t="s">
        <v>37</v>
      </c>
      <c r="C41" s="36">
        <v>7258252.4199999999</v>
      </c>
      <c r="D41" s="36">
        <v>7258252.4199999999</v>
      </c>
      <c r="E41" s="36">
        <v>5608668.8899999997</v>
      </c>
      <c r="F41" s="36">
        <v>725825.24</v>
      </c>
      <c r="G41" s="36">
        <v>923758.29</v>
      </c>
    </row>
    <row r="42" spans="1:7" s="31" customFormat="1" ht="21.75" customHeight="1" x14ac:dyDescent="0.25">
      <c r="A42" s="123">
        <v>9</v>
      </c>
      <c r="B42" s="131" t="s">
        <v>132</v>
      </c>
      <c r="C42" s="8">
        <v>2194223.9500000002</v>
      </c>
      <c r="D42" s="8">
        <v>2194223.9500000002</v>
      </c>
      <c r="E42" s="8">
        <v>880594.09999999986</v>
      </c>
      <c r="F42" s="8">
        <v>219422.38</v>
      </c>
      <c r="G42" s="8">
        <v>1094207.47</v>
      </c>
    </row>
    <row r="43" spans="1:7" s="12" customFormat="1" ht="15" customHeight="1" x14ac:dyDescent="0.25">
      <c r="A43" s="126">
        <v>1</v>
      </c>
      <c r="B43" s="67" t="s">
        <v>286</v>
      </c>
      <c r="C43" s="50">
        <v>137531.10999999999</v>
      </c>
      <c r="D43" s="50">
        <v>137531.10999999999</v>
      </c>
      <c r="E43" s="50">
        <v>55012.44</v>
      </c>
      <c r="F43" s="50">
        <v>13753.11</v>
      </c>
      <c r="G43" s="50">
        <v>68765.56</v>
      </c>
    </row>
    <row r="44" spans="1:7" s="12" customFormat="1" ht="15" customHeight="1" x14ac:dyDescent="0.25">
      <c r="A44" s="126">
        <v>2</v>
      </c>
      <c r="B44" s="67" t="s">
        <v>287</v>
      </c>
      <c r="C44" s="50">
        <v>267063.61</v>
      </c>
      <c r="D44" s="50">
        <v>267063.61</v>
      </c>
      <c r="E44" s="50">
        <v>148220.29999999999</v>
      </c>
      <c r="F44" s="50">
        <v>26706.36</v>
      </c>
      <c r="G44" s="50">
        <v>92136.95</v>
      </c>
    </row>
    <row r="45" spans="1:7" s="12" customFormat="1" ht="15" customHeight="1" x14ac:dyDescent="0.25">
      <c r="A45" s="126">
        <v>3</v>
      </c>
      <c r="B45" s="67" t="s">
        <v>288</v>
      </c>
      <c r="C45" s="50">
        <v>564580.81000000006</v>
      </c>
      <c r="D45" s="50">
        <v>564580.81000000006</v>
      </c>
      <c r="E45" s="50">
        <v>214540.71</v>
      </c>
      <c r="F45" s="50">
        <v>56458.080000000002</v>
      </c>
      <c r="G45" s="50">
        <v>293582.02</v>
      </c>
    </row>
    <row r="46" spans="1:7" s="12" customFormat="1" ht="15" customHeight="1" x14ac:dyDescent="0.25">
      <c r="A46" s="126">
        <v>4</v>
      </c>
      <c r="B46" s="67" t="s">
        <v>289</v>
      </c>
      <c r="C46" s="50">
        <v>71133.850000000006</v>
      </c>
      <c r="D46" s="50">
        <v>71133.850000000006</v>
      </c>
      <c r="E46" s="50">
        <v>28453.540000000005</v>
      </c>
      <c r="F46" s="50">
        <v>7113.39</v>
      </c>
      <c r="G46" s="50">
        <v>35566.92</v>
      </c>
    </row>
    <row r="47" spans="1:7" s="12" customFormat="1" ht="15" customHeight="1" x14ac:dyDescent="0.25">
      <c r="A47" s="126">
        <v>5</v>
      </c>
      <c r="B47" s="67" t="s">
        <v>290</v>
      </c>
      <c r="C47" s="50">
        <v>232259.64</v>
      </c>
      <c r="D47" s="50">
        <v>232259.64</v>
      </c>
      <c r="E47" s="50">
        <v>128904.1</v>
      </c>
      <c r="F47" s="50">
        <v>23225.96</v>
      </c>
      <c r="G47" s="50">
        <v>80129.58</v>
      </c>
    </row>
    <row r="48" spans="1:7" s="12" customFormat="1" ht="15" customHeight="1" x14ac:dyDescent="0.25">
      <c r="A48" s="126">
        <v>6</v>
      </c>
      <c r="B48" s="67" t="s">
        <v>291</v>
      </c>
      <c r="C48" s="50">
        <v>25666.32</v>
      </c>
      <c r="D48" s="50">
        <v>25666.32</v>
      </c>
      <c r="E48" s="50">
        <v>14244.81</v>
      </c>
      <c r="F48" s="50">
        <v>2566.63</v>
      </c>
      <c r="G48" s="50">
        <v>8854.8799999999992</v>
      </c>
    </row>
    <row r="49" spans="1:7" s="12" customFormat="1" ht="15" customHeight="1" x14ac:dyDescent="0.25">
      <c r="A49" s="126">
        <v>7</v>
      </c>
      <c r="B49" s="67" t="s">
        <v>292</v>
      </c>
      <c r="C49" s="50">
        <v>94502.12</v>
      </c>
      <c r="D49" s="50">
        <v>94502.12</v>
      </c>
      <c r="E49" s="50">
        <v>35910.81</v>
      </c>
      <c r="F49" s="50">
        <v>9450.2099999999991</v>
      </c>
      <c r="G49" s="50">
        <v>49141.1</v>
      </c>
    </row>
    <row r="50" spans="1:7" s="12" customFormat="1" ht="15" customHeight="1" x14ac:dyDescent="0.25">
      <c r="A50" s="126">
        <v>8</v>
      </c>
      <c r="B50" s="67" t="s">
        <v>293</v>
      </c>
      <c r="C50" s="50">
        <v>60137.75</v>
      </c>
      <c r="D50" s="50">
        <v>60137.75</v>
      </c>
      <c r="E50" s="50">
        <v>18041.330000000002</v>
      </c>
      <c r="F50" s="50">
        <v>6013.77</v>
      </c>
      <c r="G50" s="50">
        <v>36082.65</v>
      </c>
    </row>
    <row r="51" spans="1:7" s="12" customFormat="1" ht="15" customHeight="1" x14ac:dyDescent="0.25">
      <c r="A51" s="126">
        <v>9</v>
      </c>
      <c r="B51" s="67" t="s">
        <v>294</v>
      </c>
      <c r="C51" s="50">
        <v>185767.92</v>
      </c>
      <c r="D51" s="50">
        <v>185767.92</v>
      </c>
      <c r="E51" s="50">
        <v>70591.81</v>
      </c>
      <c r="F51" s="50">
        <v>18576.79</v>
      </c>
      <c r="G51" s="50">
        <v>96599.32</v>
      </c>
    </row>
    <row r="52" spans="1:7" s="12" customFormat="1" ht="15" customHeight="1" x14ac:dyDescent="0.25">
      <c r="A52" s="126">
        <v>10</v>
      </c>
      <c r="B52" s="67" t="s">
        <v>295</v>
      </c>
      <c r="C52" s="50">
        <v>555580.82000000007</v>
      </c>
      <c r="D52" s="50">
        <v>555580.82000000007</v>
      </c>
      <c r="E52" s="50">
        <v>166674.25</v>
      </c>
      <c r="F52" s="50">
        <v>55558.080000000002</v>
      </c>
      <c r="G52" s="50">
        <v>333348.49</v>
      </c>
    </row>
    <row r="53" spans="1:7" s="12" customFormat="1" ht="21.75" customHeight="1" x14ac:dyDescent="0.25">
      <c r="A53" s="123">
        <v>10</v>
      </c>
      <c r="B53" s="117" t="s">
        <v>146</v>
      </c>
      <c r="C53" s="49">
        <v>200000</v>
      </c>
      <c r="D53" s="49">
        <v>200000</v>
      </c>
      <c r="E53" s="49">
        <v>84100</v>
      </c>
      <c r="F53" s="49">
        <v>20000</v>
      </c>
      <c r="G53" s="49">
        <v>95900</v>
      </c>
    </row>
    <row r="54" spans="1:7" s="12" customFormat="1" ht="15" customHeight="1" x14ac:dyDescent="0.25">
      <c r="A54" s="126">
        <v>1</v>
      </c>
      <c r="B54" s="67" t="s">
        <v>286</v>
      </c>
      <c r="C54" s="50">
        <v>20000</v>
      </c>
      <c r="D54" s="50">
        <v>20000</v>
      </c>
      <c r="E54" s="50">
        <v>8000</v>
      </c>
      <c r="F54" s="50">
        <v>2000</v>
      </c>
      <c r="G54" s="50">
        <v>10000</v>
      </c>
    </row>
    <row r="55" spans="1:7" s="12" customFormat="1" ht="15" customHeight="1" x14ac:dyDescent="0.25">
      <c r="A55" s="126">
        <v>2</v>
      </c>
      <c r="B55" s="67" t="s">
        <v>287</v>
      </c>
      <c r="C55" s="50">
        <v>20000</v>
      </c>
      <c r="D55" s="50">
        <v>20000</v>
      </c>
      <c r="E55" s="50">
        <v>11100.000000000002</v>
      </c>
      <c r="F55" s="50">
        <v>2000</v>
      </c>
      <c r="G55" s="50">
        <v>6899.9999999999982</v>
      </c>
    </row>
    <row r="56" spans="1:7" s="12" customFormat="1" ht="15" customHeight="1" x14ac:dyDescent="0.25">
      <c r="A56" s="126">
        <v>3</v>
      </c>
      <c r="B56" s="67" t="s">
        <v>288</v>
      </c>
      <c r="C56" s="50">
        <v>20000</v>
      </c>
      <c r="D56" s="50">
        <v>20000</v>
      </c>
      <c r="E56" s="50">
        <v>7600</v>
      </c>
      <c r="F56" s="50">
        <v>2000</v>
      </c>
      <c r="G56" s="50">
        <v>10400</v>
      </c>
    </row>
    <row r="57" spans="1:7" s="12" customFormat="1" ht="15" customHeight="1" x14ac:dyDescent="0.25">
      <c r="A57" s="126">
        <v>4</v>
      </c>
      <c r="B57" s="67" t="s">
        <v>289</v>
      </c>
      <c r="C57" s="50">
        <v>20000</v>
      </c>
      <c r="D57" s="50">
        <v>20000</v>
      </c>
      <c r="E57" s="50">
        <v>8000</v>
      </c>
      <c r="F57" s="50">
        <v>2000</v>
      </c>
      <c r="G57" s="50">
        <v>10000</v>
      </c>
    </row>
    <row r="58" spans="1:7" s="12" customFormat="1" ht="15" customHeight="1" x14ac:dyDescent="0.25">
      <c r="A58" s="126">
        <v>5</v>
      </c>
      <c r="B58" s="67" t="s">
        <v>290</v>
      </c>
      <c r="C58" s="50">
        <v>20000</v>
      </c>
      <c r="D58" s="50">
        <v>20000</v>
      </c>
      <c r="E58" s="50">
        <v>11100.000000000002</v>
      </c>
      <c r="F58" s="50">
        <v>2000</v>
      </c>
      <c r="G58" s="50">
        <v>6899.9999999999982</v>
      </c>
    </row>
    <row r="59" spans="1:7" s="12" customFormat="1" ht="15" customHeight="1" x14ac:dyDescent="0.25">
      <c r="A59" s="126">
        <v>6</v>
      </c>
      <c r="B59" s="67" t="s">
        <v>291</v>
      </c>
      <c r="C59" s="50">
        <v>20000</v>
      </c>
      <c r="D59" s="50">
        <v>20000</v>
      </c>
      <c r="E59" s="50">
        <v>11100.000000000002</v>
      </c>
      <c r="F59" s="50">
        <v>2000</v>
      </c>
      <c r="G59" s="50">
        <v>6899.9999999999982</v>
      </c>
    </row>
    <row r="60" spans="1:7" s="12" customFormat="1" ht="15" customHeight="1" x14ac:dyDescent="0.25">
      <c r="A60" s="126">
        <v>7</v>
      </c>
      <c r="B60" s="67" t="s">
        <v>292</v>
      </c>
      <c r="C60" s="50">
        <v>20000</v>
      </c>
      <c r="D60" s="50">
        <v>20000</v>
      </c>
      <c r="E60" s="50">
        <v>7600</v>
      </c>
      <c r="F60" s="50">
        <v>2000</v>
      </c>
      <c r="G60" s="50">
        <v>10400</v>
      </c>
    </row>
    <row r="61" spans="1:7" s="12" customFormat="1" ht="15" customHeight="1" x14ac:dyDescent="0.25">
      <c r="A61" s="126">
        <v>8</v>
      </c>
      <c r="B61" s="67" t="s">
        <v>293</v>
      </c>
      <c r="C61" s="50">
        <v>20000</v>
      </c>
      <c r="D61" s="50">
        <v>20000</v>
      </c>
      <c r="E61" s="50">
        <v>6000</v>
      </c>
      <c r="F61" s="50">
        <v>2000</v>
      </c>
      <c r="G61" s="50">
        <v>12000</v>
      </c>
    </row>
    <row r="62" spans="1:7" s="12" customFormat="1" ht="15" customHeight="1" x14ac:dyDescent="0.25">
      <c r="A62" s="126">
        <v>9</v>
      </c>
      <c r="B62" s="67" t="s">
        <v>294</v>
      </c>
      <c r="C62" s="50">
        <v>20000</v>
      </c>
      <c r="D62" s="50">
        <v>20000</v>
      </c>
      <c r="E62" s="50">
        <v>7600</v>
      </c>
      <c r="F62" s="50">
        <v>2000</v>
      </c>
      <c r="G62" s="50">
        <v>10400</v>
      </c>
    </row>
    <row r="63" spans="1:7" s="12" customFormat="1" ht="15" customHeight="1" x14ac:dyDescent="0.25">
      <c r="A63" s="126">
        <v>10</v>
      </c>
      <c r="B63" s="67" t="s">
        <v>295</v>
      </c>
      <c r="C63" s="50">
        <v>20000</v>
      </c>
      <c r="D63" s="50">
        <v>20000</v>
      </c>
      <c r="E63" s="50">
        <v>6000</v>
      </c>
      <c r="F63" s="50">
        <v>2000</v>
      </c>
      <c r="G63" s="50">
        <v>12000</v>
      </c>
    </row>
    <row r="64" spans="1:7" s="12" customFormat="1" ht="19.5" customHeight="1" x14ac:dyDescent="0.25">
      <c r="A64" s="126"/>
      <c r="B64" s="181" t="s">
        <v>296</v>
      </c>
      <c r="C64" s="49"/>
      <c r="D64" s="49"/>
      <c r="E64" s="49"/>
      <c r="F64" s="49"/>
      <c r="G64" s="49"/>
    </row>
  </sheetData>
  <autoFilter ref="A4:G16">
    <filterColumn colId="3" showButton="0"/>
    <filterColumn colId="4" showButton="0"/>
    <filterColumn colId="5" showButton="0"/>
  </autoFilter>
  <customSheetViews>
    <customSheetView guid="{5A8639DD-81CE-471B-B41B-E591F69E5BD7}" scale="70" showPageBreaks="1" fitToPage="1" printArea="1" showAutoFilter="1" view="pageBreakPreview">
      <selection activeCell="L20" sqref="L20"/>
      <pageMargins left="0.25" right="0.25" top="0.75" bottom="0.75" header="0.3" footer="0.3"/>
      <pageSetup paperSize="9" scale="36" orientation="landscape" r:id="rId1"/>
      <autoFilter ref="A7:Q53"/>
    </customSheetView>
    <customSheetView guid="{59F48B70-7D72-4FD9-9294-BEEB978AB486}" scale="70" showPageBreaks="1" fitToPage="1" printArea="1" showAutoFilter="1" view="pageBreakPreview" topLeftCell="A4">
      <selection activeCell="T26" sqref="T26"/>
      <pageMargins left="0.25" right="0.25" top="0.75" bottom="0.75" header="0.3" footer="0.3"/>
      <pageSetup paperSize="9" scale="36" orientation="landscape" r:id="rId2"/>
      <autoFilter ref="A7:Q53"/>
    </customSheetView>
    <customSheetView guid="{82611403-6D2C-45F3-9CCF-9E5266CF6DC1}" scale="70" showPageBreaks="1" fitToPage="1" printArea="1" showAutoFilter="1" hiddenColumns="1" view="pageBreakPreview" topLeftCell="A7">
      <selection activeCell="E36" sqref="E36"/>
      <pageMargins left="0.25" right="0.25" top="0.75" bottom="0.75" header="0.3" footer="0.3"/>
      <pageSetup paperSize="9" scale="45" orientation="landscape" r:id="rId3"/>
      <autoFilter ref="A7:Q53"/>
    </customSheetView>
    <customSheetView guid="{6D451728-D387-4C6B-8CF0-C1427C7905CC}" scale="70" showPageBreaks="1" fitToPage="1" printArea="1" filter="1" showAutoFilter="1" hiddenColumns="1" view="pageBreakPreview">
      <selection activeCell="B13" sqref="B13"/>
      <pageMargins left="0.25" right="0.25" top="0.75" bottom="0.75" header="0.3" footer="0.3"/>
      <pageSetup paperSize="9" scale="42" orientation="landscape" r:id="rId4"/>
      <autoFilter ref="A7:Q53">
        <filterColumn colId="1">
          <filters>
            <filter val="Водоснабжение"/>
          </filters>
        </filterColumn>
      </autoFilter>
    </customSheetView>
  </customSheetViews>
  <mergeCells count="6">
    <mergeCell ref="A6:B6"/>
    <mergeCell ref="A2:G2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  <pageSetUpPr fitToPage="1"/>
  </sheetPr>
  <dimension ref="A1:G72"/>
  <sheetViews>
    <sheetView view="pageBreakPreview" zoomScaleNormal="100" zoomScaleSheetLayoutView="100" workbookViewId="0">
      <selection activeCell="B78" sqref="B78"/>
    </sheetView>
  </sheetViews>
  <sheetFormatPr defaultColWidth="9.140625" defaultRowHeight="15" outlineLevelRow="1" x14ac:dyDescent="0.25"/>
  <cols>
    <col min="1" max="1" width="4.7109375" style="13" customWidth="1"/>
    <col min="2" max="2" width="63.85546875" style="14" customWidth="1"/>
    <col min="3" max="7" width="18.7109375" style="14" customWidth="1"/>
    <col min="8" max="16384" width="9.140625" style="14"/>
  </cols>
  <sheetData>
    <row r="1" spans="1:7" s="7" customFormat="1" x14ac:dyDescent="0.2">
      <c r="A1" s="20"/>
      <c r="B1" s="28"/>
      <c r="C1" s="29"/>
      <c r="D1" s="20"/>
      <c r="E1" s="20"/>
      <c r="F1" s="20"/>
      <c r="G1" s="19" t="s">
        <v>469</v>
      </c>
    </row>
    <row r="2" spans="1:7" s="7" customFormat="1" ht="33" customHeight="1" x14ac:dyDescent="0.25">
      <c r="A2" s="259" t="s">
        <v>297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51" customFormat="1" ht="26.25" customHeight="1" x14ac:dyDescent="0.25">
      <c r="A6" s="128"/>
      <c r="B6" s="182" t="s">
        <v>9</v>
      </c>
      <c r="C6" s="49">
        <f>C7+C13+C15+C18+C24+C31+C36+C54</f>
        <v>200944752.43999997</v>
      </c>
      <c r="D6" s="49">
        <f t="shared" ref="D6:G6" si="0">D7+D13+D15+D18+D24+D31+D36+D54</f>
        <v>200944752.43999997</v>
      </c>
      <c r="E6" s="49">
        <f t="shared" si="0"/>
        <v>140220686.53999999</v>
      </c>
      <c r="F6" s="49">
        <f t="shared" si="0"/>
        <v>20094475.23</v>
      </c>
      <c r="G6" s="49">
        <f t="shared" si="0"/>
        <v>40629590.669999994</v>
      </c>
    </row>
    <row r="7" spans="1:7" s="12" customFormat="1" ht="21.75" customHeight="1" x14ac:dyDescent="0.25">
      <c r="A7" s="48">
        <v>1</v>
      </c>
      <c r="B7" s="49" t="s">
        <v>157</v>
      </c>
      <c r="C7" s="49">
        <v>44264685.799999997</v>
      </c>
      <c r="D7" s="49">
        <v>44264685.799999997</v>
      </c>
      <c r="E7" s="49">
        <v>31441018.770000003</v>
      </c>
      <c r="F7" s="49">
        <v>4426468.58</v>
      </c>
      <c r="G7" s="49">
        <v>8397198.4499999993</v>
      </c>
    </row>
    <row r="8" spans="1:7" s="31" customFormat="1" x14ac:dyDescent="0.25">
      <c r="A8" s="191"/>
      <c r="B8" s="36" t="s">
        <v>29</v>
      </c>
      <c r="C8" s="36">
        <v>5379130.7999999998</v>
      </c>
      <c r="D8" s="36">
        <v>5379130.7999999998</v>
      </c>
      <c r="E8" s="36">
        <v>3765391.5599999996</v>
      </c>
      <c r="F8" s="36">
        <v>537913.07999999996</v>
      </c>
      <c r="G8" s="36">
        <v>1075826.1600000001</v>
      </c>
    </row>
    <row r="9" spans="1:7" s="31" customFormat="1" x14ac:dyDescent="0.25">
      <c r="A9" s="191"/>
      <c r="B9" s="36" t="s">
        <v>26</v>
      </c>
      <c r="C9" s="36">
        <v>22794430.800000001</v>
      </c>
      <c r="D9" s="36">
        <v>22794430.800000001</v>
      </c>
      <c r="E9" s="36">
        <v>13362095.340000002</v>
      </c>
      <c r="F9" s="36">
        <v>2279443.08</v>
      </c>
      <c r="G9" s="36">
        <v>7152892.3799999999</v>
      </c>
    </row>
    <row r="10" spans="1:7" s="31" customFormat="1" x14ac:dyDescent="0.25">
      <c r="A10" s="191"/>
      <c r="B10" s="36" t="s">
        <v>27</v>
      </c>
      <c r="C10" s="36">
        <v>1888576.7999999998</v>
      </c>
      <c r="D10" s="36">
        <v>1888576.8</v>
      </c>
      <c r="E10" s="36">
        <v>1531239.2100000002</v>
      </c>
      <c r="F10" s="36">
        <v>188857.68</v>
      </c>
      <c r="G10" s="36">
        <v>168479.91</v>
      </c>
    </row>
    <row r="11" spans="1:7" s="31" customFormat="1" x14ac:dyDescent="0.25">
      <c r="A11" s="191"/>
      <c r="B11" s="36" t="s">
        <v>28</v>
      </c>
      <c r="C11" s="36">
        <v>3942694.8</v>
      </c>
      <c r="D11" s="36">
        <v>3942694.8</v>
      </c>
      <c r="E11" s="36">
        <v>3548425.32</v>
      </c>
      <c r="F11" s="36">
        <v>394269.48</v>
      </c>
      <c r="G11" s="36">
        <v>0</v>
      </c>
    </row>
    <row r="12" spans="1:7" s="31" customFormat="1" x14ac:dyDescent="0.25">
      <c r="A12" s="191"/>
      <c r="B12" s="36" t="s">
        <v>41</v>
      </c>
      <c r="C12" s="36">
        <v>10259852.6</v>
      </c>
      <c r="D12" s="36">
        <v>10259852.6</v>
      </c>
      <c r="E12" s="36">
        <v>9233867.3399999999</v>
      </c>
      <c r="F12" s="36">
        <v>1025985.26</v>
      </c>
      <c r="G12" s="36">
        <v>0</v>
      </c>
    </row>
    <row r="13" spans="1:7" s="12" customFormat="1" ht="21.75" customHeight="1" x14ac:dyDescent="0.25">
      <c r="A13" s="48">
        <v>2</v>
      </c>
      <c r="B13" s="124" t="s">
        <v>158</v>
      </c>
      <c r="C13" s="49">
        <v>11587422.630000001</v>
      </c>
      <c r="D13" s="49">
        <v>11587422.630000001</v>
      </c>
      <c r="E13" s="49">
        <v>7531824.71</v>
      </c>
      <c r="F13" s="49">
        <v>1158742.26</v>
      </c>
      <c r="G13" s="49">
        <v>2896855.66</v>
      </c>
    </row>
    <row r="14" spans="1:7" s="12" customFormat="1" x14ac:dyDescent="0.25">
      <c r="A14" s="48"/>
      <c r="B14" s="36" t="s">
        <v>37</v>
      </c>
      <c r="C14" s="50">
        <v>11587422.630000001</v>
      </c>
      <c r="D14" s="50">
        <v>11587422.630000001</v>
      </c>
      <c r="E14" s="50">
        <v>7531824.71</v>
      </c>
      <c r="F14" s="50">
        <v>1158742.26</v>
      </c>
      <c r="G14" s="50">
        <v>2896855.66</v>
      </c>
    </row>
    <row r="15" spans="1:7" s="12" customFormat="1" ht="21.75" customHeight="1" x14ac:dyDescent="0.25">
      <c r="A15" s="48">
        <v>3</v>
      </c>
      <c r="B15" s="124" t="s">
        <v>159</v>
      </c>
      <c r="C15" s="49">
        <v>11966450.119999999</v>
      </c>
      <c r="D15" s="49">
        <v>11966450.119999999</v>
      </c>
      <c r="E15" s="49">
        <v>7645728.0800000001</v>
      </c>
      <c r="F15" s="49">
        <v>1196645.01</v>
      </c>
      <c r="G15" s="49">
        <v>3124077.03</v>
      </c>
    </row>
    <row r="16" spans="1:7" s="31" customFormat="1" x14ac:dyDescent="0.25">
      <c r="A16" s="191"/>
      <c r="B16" s="36" t="s">
        <v>36</v>
      </c>
      <c r="C16" s="36">
        <v>11946450.119999999</v>
      </c>
      <c r="D16" s="36">
        <v>11946450.119999999</v>
      </c>
      <c r="E16" s="36">
        <v>7645728.0800000001</v>
      </c>
      <c r="F16" s="36">
        <v>1194645.01</v>
      </c>
      <c r="G16" s="36">
        <v>3106077.03</v>
      </c>
    </row>
    <row r="17" spans="1:7" s="12" customFormat="1" x14ac:dyDescent="0.25">
      <c r="A17" s="48"/>
      <c r="B17" s="36" t="s">
        <v>86</v>
      </c>
      <c r="C17" s="50">
        <v>20000</v>
      </c>
      <c r="D17" s="50">
        <v>20000</v>
      </c>
      <c r="E17" s="50">
        <v>0</v>
      </c>
      <c r="F17" s="50">
        <v>2000</v>
      </c>
      <c r="G17" s="50">
        <v>18000</v>
      </c>
    </row>
    <row r="18" spans="1:7" s="12" customFormat="1" ht="21.75" customHeight="1" x14ac:dyDescent="0.25">
      <c r="A18" s="48">
        <v>4</v>
      </c>
      <c r="B18" s="124" t="s">
        <v>160</v>
      </c>
      <c r="C18" s="49">
        <v>40604143.950000003</v>
      </c>
      <c r="D18" s="49">
        <v>40604143.950000003</v>
      </c>
      <c r="E18" s="49">
        <v>28422900.759999998</v>
      </c>
      <c r="F18" s="49">
        <v>4060414.3900000006</v>
      </c>
      <c r="G18" s="49">
        <v>8120828.8000000007</v>
      </c>
    </row>
    <row r="19" spans="1:7" s="31" customFormat="1" x14ac:dyDescent="0.25">
      <c r="A19" s="191"/>
      <c r="B19" s="36" t="s">
        <v>26</v>
      </c>
      <c r="C19" s="36">
        <v>15833855.720000001</v>
      </c>
      <c r="D19" s="36">
        <v>15833855.720000001</v>
      </c>
      <c r="E19" s="36">
        <v>11083699</v>
      </c>
      <c r="F19" s="36">
        <v>1583385.5700000003</v>
      </c>
      <c r="G19" s="36">
        <v>3166771.1500000004</v>
      </c>
    </row>
    <row r="20" spans="1:7" s="12" customFormat="1" x14ac:dyDescent="0.25">
      <c r="A20" s="48"/>
      <c r="B20" s="36" t="s">
        <v>27</v>
      </c>
      <c r="C20" s="50">
        <v>1224965.77</v>
      </c>
      <c r="D20" s="50">
        <v>1224965.77</v>
      </c>
      <c r="E20" s="50">
        <v>857476.04</v>
      </c>
      <c r="F20" s="50">
        <v>122496.58</v>
      </c>
      <c r="G20" s="50">
        <v>244993.15</v>
      </c>
    </row>
    <row r="21" spans="1:7" s="12" customFormat="1" ht="15" customHeight="1" x14ac:dyDescent="0.25">
      <c r="A21" s="48"/>
      <c r="B21" s="36" t="s">
        <v>28</v>
      </c>
      <c r="C21" s="50">
        <v>2575797.34</v>
      </c>
      <c r="D21" s="50">
        <v>2575797.34</v>
      </c>
      <c r="E21" s="50">
        <v>1803058.14</v>
      </c>
      <c r="F21" s="50">
        <v>257579.73</v>
      </c>
      <c r="G21" s="50">
        <v>515159.47000000003</v>
      </c>
    </row>
    <row r="22" spans="1:7" s="12" customFormat="1" x14ac:dyDescent="0.25">
      <c r="A22" s="48"/>
      <c r="B22" s="36" t="s">
        <v>36</v>
      </c>
      <c r="C22" s="50">
        <v>12391352.66</v>
      </c>
      <c r="D22" s="50">
        <v>12391352.66</v>
      </c>
      <c r="E22" s="50">
        <v>8673946.8599999994</v>
      </c>
      <c r="F22" s="50">
        <v>1239135.26</v>
      </c>
      <c r="G22" s="50">
        <v>2478270.54</v>
      </c>
    </row>
    <row r="23" spans="1:7" s="12" customFormat="1" ht="15" customHeight="1" x14ac:dyDescent="0.25">
      <c r="A23" s="48"/>
      <c r="B23" s="36" t="s">
        <v>37</v>
      </c>
      <c r="C23" s="50">
        <v>8578172.4600000009</v>
      </c>
      <c r="D23" s="50">
        <v>8578172.459999999</v>
      </c>
      <c r="E23" s="50">
        <v>6004720.7199999997</v>
      </c>
      <c r="F23" s="50">
        <v>857817.25</v>
      </c>
      <c r="G23" s="50">
        <v>1715634.49</v>
      </c>
    </row>
    <row r="24" spans="1:7" s="12" customFormat="1" ht="21.75" customHeight="1" outlineLevel="1" x14ac:dyDescent="0.25">
      <c r="A24" s="48">
        <v>5</v>
      </c>
      <c r="B24" s="124" t="s">
        <v>161</v>
      </c>
      <c r="C24" s="49">
        <v>68190087.700000003</v>
      </c>
      <c r="D24" s="49">
        <v>68190087.700000003</v>
      </c>
      <c r="E24" s="49">
        <v>47733061.390000001</v>
      </c>
      <c r="F24" s="49">
        <v>6819008.7599999988</v>
      </c>
      <c r="G24" s="49">
        <v>13638017.550000001</v>
      </c>
    </row>
    <row r="25" spans="1:7" s="31" customFormat="1" x14ac:dyDescent="0.25">
      <c r="A25" s="191"/>
      <c r="B25" s="36" t="s">
        <v>29</v>
      </c>
      <c r="C25" s="36">
        <v>4314168.68</v>
      </c>
      <c r="D25" s="36">
        <v>4314168.6800000006</v>
      </c>
      <c r="E25" s="36">
        <v>3019918.08</v>
      </c>
      <c r="F25" s="36">
        <v>431416.87</v>
      </c>
      <c r="G25" s="36">
        <v>862833.7300000001</v>
      </c>
    </row>
    <row r="26" spans="1:7" s="12" customFormat="1" x14ac:dyDescent="0.25">
      <c r="A26" s="48"/>
      <c r="B26" s="36" t="s">
        <v>26</v>
      </c>
      <c r="C26" s="50">
        <v>22332453</v>
      </c>
      <c r="D26" s="50">
        <v>22332453</v>
      </c>
      <c r="E26" s="50">
        <v>15632717.099999998</v>
      </c>
      <c r="F26" s="50">
        <v>2233245.2999999998</v>
      </c>
      <c r="G26" s="50">
        <v>4466490.6000000015</v>
      </c>
    </row>
    <row r="27" spans="1:7" s="12" customFormat="1" ht="15" customHeight="1" x14ac:dyDescent="0.25">
      <c r="A27" s="48"/>
      <c r="B27" s="36" t="s">
        <v>27</v>
      </c>
      <c r="C27" s="50">
        <v>2061112.0999999999</v>
      </c>
      <c r="D27" s="50">
        <v>2061112.0999999999</v>
      </c>
      <c r="E27" s="50">
        <v>1442778.47</v>
      </c>
      <c r="F27" s="50">
        <v>206111.21</v>
      </c>
      <c r="G27" s="50">
        <v>412222.42</v>
      </c>
    </row>
    <row r="28" spans="1:7" outlineLevel="1" x14ac:dyDescent="0.25">
      <c r="A28" s="68"/>
      <c r="B28" s="36" t="s">
        <v>28</v>
      </c>
      <c r="C28" s="50">
        <v>3393165.92</v>
      </c>
      <c r="D28" s="50">
        <v>3393165.92</v>
      </c>
      <c r="E28" s="50">
        <v>2375216.1399999997</v>
      </c>
      <c r="F28" s="50">
        <v>339316.59</v>
      </c>
      <c r="G28" s="50">
        <v>678633.19000000029</v>
      </c>
    </row>
    <row r="29" spans="1:7" s="31" customFormat="1" x14ac:dyDescent="0.25">
      <c r="A29" s="191"/>
      <c r="B29" s="36" t="s">
        <v>36</v>
      </c>
      <c r="C29" s="36">
        <v>21307019.939999998</v>
      </c>
      <c r="D29" s="36">
        <v>21307019.939999998</v>
      </c>
      <c r="E29" s="36">
        <v>14914913.960000001</v>
      </c>
      <c r="F29" s="36">
        <v>2130701.9899999998</v>
      </c>
      <c r="G29" s="36">
        <v>4261403.9899999993</v>
      </c>
    </row>
    <row r="30" spans="1:7" outlineLevel="1" x14ac:dyDescent="0.25">
      <c r="A30" s="68"/>
      <c r="B30" s="36" t="s">
        <v>37</v>
      </c>
      <c r="C30" s="50">
        <v>14782168.060000001</v>
      </c>
      <c r="D30" s="50">
        <v>14782168.059999999</v>
      </c>
      <c r="E30" s="50">
        <v>10347517.639999999</v>
      </c>
      <c r="F30" s="50">
        <v>1478216.8</v>
      </c>
      <c r="G30" s="50">
        <v>2956433.62</v>
      </c>
    </row>
    <row r="31" spans="1:7" s="12" customFormat="1" ht="21.75" customHeight="1" x14ac:dyDescent="0.25">
      <c r="A31" s="48">
        <v>6</v>
      </c>
      <c r="B31" s="49" t="s">
        <v>162</v>
      </c>
      <c r="C31" s="49">
        <v>18979060.890000001</v>
      </c>
      <c r="D31" s="49">
        <v>18979060.890000001</v>
      </c>
      <c r="E31" s="49">
        <v>13285342.629999999</v>
      </c>
      <c r="F31" s="49">
        <v>1897906.0900000003</v>
      </c>
      <c r="G31" s="49">
        <v>3795812.17</v>
      </c>
    </row>
    <row r="32" spans="1:7" outlineLevel="1" x14ac:dyDescent="0.25">
      <c r="A32" s="68"/>
      <c r="B32" s="36" t="s">
        <v>29</v>
      </c>
      <c r="C32" s="50">
        <v>2129930.94</v>
      </c>
      <c r="D32" s="50">
        <v>2129930.94</v>
      </c>
      <c r="E32" s="50">
        <v>1490951.66</v>
      </c>
      <c r="F32" s="50">
        <v>212993.09</v>
      </c>
      <c r="G32" s="50">
        <v>425986.18999999994</v>
      </c>
    </row>
    <row r="33" spans="1:7" s="12" customFormat="1" ht="15" customHeight="1" x14ac:dyDescent="0.25">
      <c r="A33" s="48"/>
      <c r="B33" s="36" t="s">
        <v>26</v>
      </c>
      <c r="C33" s="50">
        <v>13427846.810000001</v>
      </c>
      <c r="D33" s="50">
        <v>13427846.809999999</v>
      </c>
      <c r="E33" s="36">
        <v>9399492.7699999996</v>
      </c>
      <c r="F33" s="36">
        <v>1342784.6800000002</v>
      </c>
      <c r="G33" s="36">
        <v>2685569.36</v>
      </c>
    </row>
    <row r="34" spans="1:7" s="12" customFormat="1" x14ac:dyDescent="0.25">
      <c r="A34" s="48"/>
      <c r="B34" s="36" t="s">
        <v>27</v>
      </c>
      <c r="C34" s="50">
        <v>1120493.55</v>
      </c>
      <c r="D34" s="50">
        <v>1120493.55</v>
      </c>
      <c r="E34" s="36">
        <v>784345.49</v>
      </c>
      <c r="F34" s="36">
        <v>112049.36000000002</v>
      </c>
      <c r="G34" s="36">
        <v>224098.70000000007</v>
      </c>
    </row>
    <row r="35" spans="1:7" s="12" customFormat="1" x14ac:dyDescent="0.25">
      <c r="A35" s="48"/>
      <c r="B35" s="36" t="s">
        <v>28</v>
      </c>
      <c r="C35" s="50">
        <v>2300789.59</v>
      </c>
      <c r="D35" s="50">
        <v>2300789.59</v>
      </c>
      <c r="E35" s="50">
        <v>1610552.71</v>
      </c>
      <c r="F35" s="50">
        <v>230078.96000000002</v>
      </c>
      <c r="G35" s="50">
        <v>460157.92000000016</v>
      </c>
    </row>
    <row r="36" spans="1:7" s="12" customFormat="1" ht="21.75" customHeight="1" x14ac:dyDescent="0.25">
      <c r="A36" s="48">
        <v>7</v>
      </c>
      <c r="B36" s="124" t="s">
        <v>132</v>
      </c>
      <c r="C36" s="49">
        <v>5012901.3499999996</v>
      </c>
      <c r="D36" s="49">
        <v>5012901.3499999996</v>
      </c>
      <c r="E36" s="49">
        <v>3896528.1999999997</v>
      </c>
      <c r="F36" s="49">
        <v>501290.14</v>
      </c>
      <c r="G36" s="49">
        <v>615083.01</v>
      </c>
    </row>
    <row r="37" spans="1:7" s="12" customFormat="1" ht="15" customHeight="1" x14ac:dyDescent="0.25">
      <c r="A37" s="68">
        <v>1</v>
      </c>
      <c r="B37" s="144" t="s">
        <v>298</v>
      </c>
      <c r="C37" s="50">
        <v>389007.93</v>
      </c>
      <c r="D37" s="50">
        <v>389007.92999999993</v>
      </c>
      <c r="E37" s="50">
        <v>302375.86</v>
      </c>
      <c r="F37" s="50">
        <v>38900.79</v>
      </c>
      <c r="G37" s="50">
        <v>47731.28</v>
      </c>
    </row>
    <row r="38" spans="1:7" s="12" customFormat="1" ht="15" customHeight="1" x14ac:dyDescent="0.25">
      <c r="A38" s="68">
        <v>2</v>
      </c>
      <c r="B38" s="144" t="s">
        <v>299</v>
      </c>
      <c r="C38" s="50">
        <v>202717.3</v>
      </c>
      <c r="D38" s="50">
        <v>202717.30000000002</v>
      </c>
      <c r="E38" s="50">
        <v>157572.16</v>
      </c>
      <c r="F38" s="50">
        <v>20271.73</v>
      </c>
      <c r="G38" s="50">
        <v>24873.41</v>
      </c>
    </row>
    <row r="39" spans="1:7" s="12" customFormat="1" ht="15" customHeight="1" x14ac:dyDescent="0.25">
      <c r="A39" s="68">
        <v>3</v>
      </c>
      <c r="B39" s="144" t="s">
        <v>300</v>
      </c>
      <c r="C39" s="50">
        <v>219383.69</v>
      </c>
      <c r="D39" s="50">
        <v>219383.69</v>
      </c>
      <c r="E39" s="50">
        <v>170526.94</v>
      </c>
      <c r="F39" s="50">
        <v>21938.37</v>
      </c>
      <c r="G39" s="50">
        <v>26918.38</v>
      </c>
    </row>
    <row r="40" spans="1:7" s="12" customFormat="1" ht="15" customHeight="1" x14ac:dyDescent="0.25">
      <c r="A40" s="68">
        <v>4</v>
      </c>
      <c r="B40" s="144" t="s">
        <v>301</v>
      </c>
      <c r="C40" s="50">
        <v>310615.71999999997</v>
      </c>
      <c r="D40" s="50">
        <v>310615.71999999997</v>
      </c>
      <c r="E40" s="50">
        <v>241441.6</v>
      </c>
      <c r="F40" s="50">
        <v>31061.57</v>
      </c>
      <c r="G40" s="50">
        <v>38112.550000000003</v>
      </c>
    </row>
    <row r="41" spans="1:7" s="12" customFormat="1" ht="15" customHeight="1" x14ac:dyDescent="0.25">
      <c r="A41" s="68">
        <v>5</v>
      </c>
      <c r="B41" s="144" t="s">
        <v>302</v>
      </c>
      <c r="C41" s="50">
        <v>206665.45</v>
      </c>
      <c r="D41" s="50">
        <v>206665.44999999998</v>
      </c>
      <c r="E41" s="50">
        <v>160641.04999999999</v>
      </c>
      <c r="F41" s="50">
        <v>20666.55</v>
      </c>
      <c r="G41" s="50">
        <v>25357.85</v>
      </c>
    </row>
    <row r="42" spans="1:7" s="12" customFormat="1" ht="15" customHeight="1" x14ac:dyDescent="0.25">
      <c r="A42" s="68">
        <v>6</v>
      </c>
      <c r="B42" s="144" t="s">
        <v>303</v>
      </c>
      <c r="C42" s="50">
        <v>145567.85</v>
      </c>
      <c r="D42" s="50">
        <v>145567.84999999998</v>
      </c>
      <c r="E42" s="50">
        <v>113149.89</v>
      </c>
      <c r="F42" s="50">
        <v>14556.79</v>
      </c>
      <c r="G42" s="50">
        <v>17861.169999999998</v>
      </c>
    </row>
    <row r="43" spans="1:7" s="12" customFormat="1" ht="15" customHeight="1" x14ac:dyDescent="0.25">
      <c r="A43" s="68">
        <v>7</v>
      </c>
      <c r="B43" s="144" t="s">
        <v>304</v>
      </c>
      <c r="C43" s="50">
        <v>586583.77</v>
      </c>
      <c r="D43" s="50">
        <v>586583.77</v>
      </c>
      <c r="E43" s="50">
        <v>455951.56</v>
      </c>
      <c r="F43" s="50">
        <v>58658.38</v>
      </c>
      <c r="G43" s="50">
        <v>71973.83</v>
      </c>
    </row>
    <row r="44" spans="1:7" s="12" customFormat="1" ht="15" customHeight="1" x14ac:dyDescent="0.25">
      <c r="A44" s="68">
        <v>8</v>
      </c>
      <c r="B44" s="144" t="s">
        <v>305</v>
      </c>
      <c r="C44" s="50">
        <v>428197.9</v>
      </c>
      <c r="D44" s="50">
        <v>428197.9</v>
      </c>
      <c r="E44" s="50">
        <v>332838.23</v>
      </c>
      <c r="F44" s="50">
        <v>42819.790000000008</v>
      </c>
      <c r="G44" s="50">
        <v>52539.88</v>
      </c>
    </row>
    <row r="45" spans="1:7" s="12" customFormat="1" ht="15" customHeight="1" x14ac:dyDescent="0.25">
      <c r="A45" s="68">
        <v>9</v>
      </c>
      <c r="B45" s="144" t="s">
        <v>306</v>
      </c>
      <c r="C45" s="50">
        <v>149202.93</v>
      </c>
      <c r="D45" s="50">
        <v>149202.93000000002</v>
      </c>
      <c r="E45" s="50">
        <v>115975.44</v>
      </c>
      <c r="F45" s="50">
        <v>14920.29</v>
      </c>
      <c r="G45" s="50">
        <v>18307.2</v>
      </c>
    </row>
    <row r="46" spans="1:7" s="12" customFormat="1" ht="15" customHeight="1" x14ac:dyDescent="0.25">
      <c r="A46" s="68">
        <v>10</v>
      </c>
      <c r="B46" s="144" t="s">
        <v>307</v>
      </c>
      <c r="C46" s="50">
        <v>248272.32</v>
      </c>
      <c r="D46" s="50">
        <v>248272.32</v>
      </c>
      <c r="E46" s="50">
        <v>192982.07</v>
      </c>
      <c r="F46" s="50">
        <v>24827.23</v>
      </c>
      <c r="G46" s="50">
        <v>30463.02</v>
      </c>
    </row>
    <row r="47" spans="1:7" s="12" customFormat="1" ht="15" customHeight="1" x14ac:dyDescent="0.25">
      <c r="A47" s="68">
        <v>11</v>
      </c>
      <c r="B47" s="144" t="s">
        <v>308</v>
      </c>
      <c r="C47" s="50">
        <v>153223.42000000001</v>
      </c>
      <c r="D47" s="50">
        <v>153223.41999999998</v>
      </c>
      <c r="E47" s="50">
        <v>119100.56</v>
      </c>
      <c r="F47" s="50">
        <v>15322.34</v>
      </c>
      <c r="G47" s="50">
        <v>18800.52</v>
      </c>
    </row>
    <row r="48" spans="1:7" s="12" customFormat="1" ht="15" customHeight="1" x14ac:dyDescent="0.25">
      <c r="A48" s="68">
        <v>12</v>
      </c>
      <c r="B48" s="144" t="s">
        <v>309</v>
      </c>
      <c r="C48" s="50">
        <v>406073.09</v>
      </c>
      <c r="D48" s="50">
        <v>406073.08999999997</v>
      </c>
      <c r="E48" s="50">
        <v>315640.61</v>
      </c>
      <c r="F48" s="50">
        <v>40607.31</v>
      </c>
      <c r="G48" s="50">
        <v>49825.17</v>
      </c>
    </row>
    <row r="49" spans="1:7" s="12" customFormat="1" ht="15" customHeight="1" x14ac:dyDescent="0.25">
      <c r="A49" s="68">
        <v>13</v>
      </c>
      <c r="B49" s="144" t="s">
        <v>310</v>
      </c>
      <c r="C49" s="50">
        <v>82361.11</v>
      </c>
      <c r="D49" s="50">
        <v>82361.109999999986</v>
      </c>
      <c r="E49" s="50">
        <v>64019.29</v>
      </c>
      <c r="F49" s="50">
        <v>8236.11</v>
      </c>
      <c r="G49" s="50">
        <v>10105.709999999999</v>
      </c>
    </row>
    <row r="50" spans="1:7" s="12" customFormat="1" ht="15" customHeight="1" x14ac:dyDescent="0.25">
      <c r="A50" s="68">
        <v>14</v>
      </c>
      <c r="B50" s="144" t="s">
        <v>311</v>
      </c>
      <c r="C50" s="50">
        <v>301477.88</v>
      </c>
      <c r="D50" s="50">
        <v>301477.88</v>
      </c>
      <c r="E50" s="50">
        <v>234338.76</v>
      </c>
      <c r="F50" s="50">
        <v>30147.79</v>
      </c>
      <c r="G50" s="50">
        <v>36991.33</v>
      </c>
    </row>
    <row r="51" spans="1:7" s="12" customFormat="1" ht="15" customHeight="1" x14ac:dyDescent="0.25">
      <c r="A51" s="68">
        <v>15</v>
      </c>
      <c r="B51" s="144" t="s">
        <v>312</v>
      </c>
      <c r="C51" s="50">
        <v>207229.45</v>
      </c>
      <c r="D51" s="50">
        <v>207229.45</v>
      </c>
      <c r="E51" s="50">
        <v>161079.45000000001</v>
      </c>
      <c r="F51" s="50">
        <v>20722.95</v>
      </c>
      <c r="G51" s="50">
        <v>25427.05</v>
      </c>
    </row>
    <row r="52" spans="1:7" s="12" customFormat="1" ht="15" customHeight="1" x14ac:dyDescent="0.25">
      <c r="A52" s="68">
        <v>16</v>
      </c>
      <c r="B52" s="144" t="s">
        <v>313</v>
      </c>
      <c r="C52" s="50">
        <v>641782.53</v>
      </c>
      <c r="D52" s="50">
        <v>641782.53</v>
      </c>
      <c r="E52" s="50">
        <v>498857.56</v>
      </c>
      <c r="F52" s="50">
        <v>64178.25</v>
      </c>
      <c r="G52" s="50">
        <v>78746.720000000001</v>
      </c>
    </row>
    <row r="53" spans="1:7" s="12" customFormat="1" ht="15" customHeight="1" x14ac:dyDescent="0.25">
      <c r="A53" s="68">
        <v>17</v>
      </c>
      <c r="B53" s="144" t="s">
        <v>314</v>
      </c>
      <c r="C53" s="50">
        <v>334539.01</v>
      </c>
      <c r="D53" s="50">
        <v>334539.01</v>
      </c>
      <c r="E53" s="50">
        <v>260037.17</v>
      </c>
      <c r="F53" s="50">
        <v>33453.9</v>
      </c>
      <c r="G53" s="50">
        <v>41047.94</v>
      </c>
    </row>
    <row r="54" spans="1:7" s="12" customFormat="1" ht="21.75" customHeight="1" outlineLevel="1" x14ac:dyDescent="0.25">
      <c r="A54" s="48">
        <v>8</v>
      </c>
      <c r="B54" s="124" t="s">
        <v>146</v>
      </c>
      <c r="C54" s="49">
        <v>340000</v>
      </c>
      <c r="D54" s="49">
        <v>340000</v>
      </c>
      <c r="E54" s="49">
        <v>264282</v>
      </c>
      <c r="F54" s="49">
        <v>34000</v>
      </c>
      <c r="G54" s="49">
        <v>41718</v>
      </c>
    </row>
    <row r="55" spans="1:7" s="12" customFormat="1" ht="15" customHeight="1" outlineLevel="1" x14ac:dyDescent="0.25">
      <c r="A55" s="68">
        <v>1</v>
      </c>
      <c r="B55" s="144" t="s">
        <v>298</v>
      </c>
      <c r="C55" s="50">
        <v>20000</v>
      </c>
      <c r="D55" s="50">
        <v>20000</v>
      </c>
      <c r="E55" s="50">
        <v>15546</v>
      </c>
      <c r="F55" s="50">
        <v>2000</v>
      </c>
      <c r="G55" s="50">
        <v>2454</v>
      </c>
    </row>
    <row r="56" spans="1:7" s="12" customFormat="1" ht="15" customHeight="1" outlineLevel="1" x14ac:dyDescent="0.25">
      <c r="A56" s="68">
        <v>2</v>
      </c>
      <c r="B56" s="144" t="s">
        <v>299</v>
      </c>
      <c r="C56" s="50">
        <v>20000</v>
      </c>
      <c r="D56" s="50">
        <v>20000</v>
      </c>
      <c r="E56" s="50">
        <v>15546</v>
      </c>
      <c r="F56" s="50">
        <v>2000</v>
      </c>
      <c r="G56" s="50">
        <v>2454</v>
      </c>
    </row>
    <row r="57" spans="1:7" s="12" customFormat="1" ht="15" customHeight="1" outlineLevel="1" x14ac:dyDescent="0.25">
      <c r="A57" s="68">
        <v>3</v>
      </c>
      <c r="B57" s="144" t="s">
        <v>300</v>
      </c>
      <c r="C57" s="50">
        <v>20000</v>
      </c>
      <c r="D57" s="50">
        <v>20000</v>
      </c>
      <c r="E57" s="50">
        <v>15546</v>
      </c>
      <c r="F57" s="50">
        <v>2000</v>
      </c>
      <c r="G57" s="50">
        <v>2454</v>
      </c>
    </row>
    <row r="58" spans="1:7" s="12" customFormat="1" ht="15" customHeight="1" outlineLevel="1" x14ac:dyDescent="0.25">
      <c r="A58" s="68">
        <v>4</v>
      </c>
      <c r="B58" s="144" t="s">
        <v>301</v>
      </c>
      <c r="C58" s="50">
        <v>20000</v>
      </c>
      <c r="D58" s="50">
        <v>20000</v>
      </c>
      <c r="E58" s="50">
        <v>15546</v>
      </c>
      <c r="F58" s="50">
        <v>2000</v>
      </c>
      <c r="G58" s="50">
        <v>2454</v>
      </c>
    </row>
    <row r="59" spans="1:7" s="12" customFormat="1" ht="15" customHeight="1" outlineLevel="1" x14ac:dyDescent="0.25">
      <c r="A59" s="68">
        <v>5</v>
      </c>
      <c r="B59" s="144" t="s">
        <v>302</v>
      </c>
      <c r="C59" s="50">
        <v>20000</v>
      </c>
      <c r="D59" s="50">
        <v>20000</v>
      </c>
      <c r="E59" s="50">
        <v>15546</v>
      </c>
      <c r="F59" s="50">
        <v>2000</v>
      </c>
      <c r="G59" s="50">
        <v>2454</v>
      </c>
    </row>
    <row r="60" spans="1:7" s="12" customFormat="1" ht="15" customHeight="1" outlineLevel="1" x14ac:dyDescent="0.25">
      <c r="A60" s="68">
        <v>6</v>
      </c>
      <c r="B60" s="144" t="s">
        <v>303</v>
      </c>
      <c r="C60" s="50">
        <v>20000</v>
      </c>
      <c r="D60" s="50">
        <v>20000</v>
      </c>
      <c r="E60" s="50">
        <v>15546</v>
      </c>
      <c r="F60" s="50">
        <v>2000</v>
      </c>
      <c r="G60" s="50">
        <v>2454</v>
      </c>
    </row>
    <row r="61" spans="1:7" s="12" customFormat="1" ht="15" customHeight="1" outlineLevel="1" x14ac:dyDescent="0.25">
      <c r="A61" s="68">
        <v>7</v>
      </c>
      <c r="B61" s="144" t="s">
        <v>304</v>
      </c>
      <c r="C61" s="50">
        <v>20000</v>
      </c>
      <c r="D61" s="50">
        <v>20000</v>
      </c>
      <c r="E61" s="50">
        <v>15546</v>
      </c>
      <c r="F61" s="50">
        <v>2000</v>
      </c>
      <c r="G61" s="50">
        <v>2454</v>
      </c>
    </row>
    <row r="62" spans="1:7" s="12" customFormat="1" ht="15" customHeight="1" outlineLevel="1" x14ac:dyDescent="0.25">
      <c r="A62" s="68">
        <v>8</v>
      </c>
      <c r="B62" s="144" t="s">
        <v>305</v>
      </c>
      <c r="C62" s="50">
        <v>20000</v>
      </c>
      <c r="D62" s="50">
        <v>20000</v>
      </c>
      <c r="E62" s="50">
        <v>15546</v>
      </c>
      <c r="F62" s="50">
        <v>2000</v>
      </c>
      <c r="G62" s="50">
        <v>2454</v>
      </c>
    </row>
    <row r="63" spans="1:7" s="12" customFormat="1" ht="15" customHeight="1" outlineLevel="1" x14ac:dyDescent="0.25">
      <c r="A63" s="68">
        <v>9</v>
      </c>
      <c r="B63" s="144" t="s">
        <v>306</v>
      </c>
      <c r="C63" s="50">
        <v>20000</v>
      </c>
      <c r="D63" s="50">
        <v>20000</v>
      </c>
      <c r="E63" s="50">
        <v>15546</v>
      </c>
      <c r="F63" s="50">
        <v>2000</v>
      </c>
      <c r="G63" s="50">
        <v>2454</v>
      </c>
    </row>
    <row r="64" spans="1:7" s="12" customFormat="1" ht="15" customHeight="1" outlineLevel="1" x14ac:dyDescent="0.25">
      <c r="A64" s="68">
        <v>10</v>
      </c>
      <c r="B64" s="144" t="s">
        <v>307</v>
      </c>
      <c r="C64" s="50">
        <v>20000</v>
      </c>
      <c r="D64" s="50">
        <v>20000</v>
      </c>
      <c r="E64" s="50">
        <v>15546</v>
      </c>
      <c r="F64" s="50">
        <v>2000</v>
      </c>
      <c r="G64" s="50">
        <v>2454</v>
      </c>
    </row>
    <row r="65" spans="1:7" s="12" customFormat="1" ht="15" customHeight="1" outlineLevel="1" x14ac:dyDescent="0.25">
      <c r="A65" s="68">
        <v>11</v>
      </c>
      <c r="B65" s="144" t="s">
        <v>308</v>
      </c>
      <c r="C65" s="50">
        <v>20000</v>
      </c>
      <c r="D65" s="50">
        <v>20000</v>
      </c>
      <c r="E65" s="50">
        <v>15546</v>
      </c>
      <c r="F65" s="50">
        <v>2000</v>
      </c>
      <c r="G65" s="50">
        <v>2454</v>
      </c>
    </row>
    <row r="66" spans="1:7" s="12" customFormat="1" ht="15" customHeight="1" outlineLevel="1" x14ac:dyDescent="0.25">
      <c r="A66" s="68">
        <v>12</v>
      </c>
      <c r="B66" s="144" t="s">
        <v>309</v>
      </c>
      <c r="C66" s="50">
        <v>20000</v>
      </c>
      <c r="D66" s="50">
        <v>20000</v>
      </c>
      <c r="E66" s="50">
        <v>15546</v>
      </c>
      <c r="F66" s="50">
        <v>2000</v>
      </c>
      <c r="G66" s="50">
        <v>2454</v>
      </c>
    </row>
    <row r="67" spans="1:7" s="12" customFormat="1" ht="15" customHeight="1" outlineLevel="1" x14ac:dyDescent="0.25">
      <c r="A67" s="68">
        <v>13</v>
      </c>
      <c r="B67" s="144" t="s">
        <v>310</v>
      </c>
      <c r="C67" s="50">
        <v>20000</v>
      </c>
      <c r="D67" s="50">
        <v>20000</v>
      </c>
      <c r="E67" s="50">
        <v>15546</v>
      </c>
      <c r="F67" s="50">
        <v>2000</v>
      </c>
      <c r="G67" s="50">
        <v>2454</v>
      </c>
    </row>
    <row r="68" spans="1:7" s="12" customFormat="1" ht="15" customHeight="1" outlineLevel="1" x14ac:dyDescent="0.25">
      <c r="A68" s="68">
        <v>14</v>
      </c>
      <c r="B68" s="144" t="s">
        <v>311</v>
      </c>
      <c r="C68" s="50">
        <v>20000</v>
      </c>
      <c r="D68" s="50">
        <v>20000</v>
      </c>
      <c r="E68" s="50">
        <v>15546</v>
      </c>
      <c r="F68" s="50">
        <v>2000</v>
      </c>
      <c r="G68" s="50">
        <v>2454</v>
      </c>
    </row>
    <row r="69" spans="1:7" s="12" customFormat="1" ht="15" customHeight="1" outlineLevel="1" x14ac:dyDescent="0.25">
      <c r="A69" s="68">
        <v>15</v>
      </c>
      <c r="B69" s="144" t="s">
        <v>312</v>
      </c>
      <c r="C69" s="50">
        <v>20000</v>
      </c>
      <c r="D69" s="50">
        <v>20000</v>
      </c>
      <c r="E69" s="50">
        <v>15546</v>
      </c>
      <c r="F69" s="50">
        <v>2000</v>
      </c>
      <c r="G69" s="50">
        <v>2454</v>
      </c>
    </row>
    <row r="70" spans="1:7" s="12" customFormat="1" ht="15" customHeight="1" outlineLevel="1" x14ac:dyDescent="0.25">
      <c r="A70" s="68">
        <v>16</v>
      </c>
      <c r="B70" s="144" t="s">
        <v>313</v>
      </c>
      <c r="C70" s="50">
        <v>20000</v>
      </c>
      <c r="D70" s="50">
        <v>20000</v>
      </c>
      <c r="E70" s="50">
        <v>15546</v>
      </c>
      <c r="F70" s="50">
        <v>2000</v>
      </c>
      <c r="G70" s="50">
        <v>2454</v>
      </c>
    </row>
    <row r="71" spans="1:7" s="12" customFormat="1" ht="15" customHeight="1" outlineLevel="1" x14ac:dyDescent="0.25">
      <c r="A71" s="68">
        <v>17</v>
      </c>
      <c r="B71" s="144" t="s">
        <v>314</v>
      </c>
      <c r="C71" s="50">
        <v>20000</v>
      </c>
      <c r="D71" s="50">
        <v>20000</v>
      </c>
      <c r="E71" s="50">
        <v>15546</v>
      </c>
      <c r="F71" s="50">
        <v>2000</v>
      </c>
      <c r="G71" s="50">
        <v>2454</v>
      </c>
    </row>
    <row r="72" spans="1:7" ht="19.5" customHeight="1" x14ac:dyDescent="0.25">
      <c r="A72" s="68"/>
      <c r="B72" s="181" t="s">
        <v>485</v>
      </c>
      <c r="C72" s="50"/>
      <c r="D72" s="50"/>
      <c r="E72" s="50"/>
      <c r="F72" s="50"/>
      <c r="G72" s="50"/>
    </row>
  </sheetData>
  <autoFilter ref="A5:G72"/>
  <customSheetViews>
    <customSheetView guid="{5A8639DD-81CE-471B-B41B-E591F69E5BD7}" scale="75" showPageBreaks="1" printArea="1" showAutoFilter="1" view="pageBreakPreview">
      <pane ySplit="5" topLeftCell="A12" activePane="bottomLeft" state="frozen"/>
      <selection pane="bottomLeft" activeCell="L27" sqref="L27"/>
      <rowBreaks count="2" manualBreakCount="2">
        <brk id="40" max="16" man="1"/>
        <brk id="86" max="16" man="1"/>
      </rowBreaks>
      <pageMargins left="0.23622047244094491" right="0.23622047244094491" top="0.74803149606299213" bottom="0.74803149606299213" header="0.31496062992125984" footer="0.31496062992125984"/>
      <pageSetup paperSize="9" scale="59" fitToWidth="2" fitToHeight="2" orientation="landscape" r:id="rId1"/>
      <autoFilter ref="A5:Q105"/>
    </customSheetView>
    <customSheetView guid="{59F48B70-7D72-4FD9-9294-BEEB978AB486}" scale="75" showPageBreaks="1" printArea="1" showAutoFilter="1" view="pageBreakPreview">
      <pane ySplit="5" topLeftCell="A6" activePane="bottomLeft" state="frozen"/>
      <selection pane="bottomLeft" activeCell="G76" sqref="G76:J76"/>
      <rowBreaks count="2" manualBreakCount="2">
        <brk id="40" max="16" man="1"/>
        <brk id="86" max="16" man="1"/>
      </rowBreaks>
      <pageMargins left="0.23622047244094491" right="0.23622047244094491" top="0.74803149606299213" bottom="0.74803149606299213" header="0.31496062992125984" footer="0.31496062992125984"/>
      <pageSetup paperSize="9" scale="59" fitToWidth="2" fitToHeight="2" orientation="landscape" r:id="rId2"/>
      <autoFilter ref="A5:Q105"/>
    </customSheetView>
    <customSheetView guid="{82611403-6D2C-45F3-9CCF-9E5266CF6DC1}" scale="75" showPageBreaks="1" printArea="1" showAutoFilter="1" hiddenColumns="1" view="pageBreakPreview">
      <pane ySplit="5" topLeftCell="A87" activePane="bottomLeft" state="frozen"/>
      <selection pane="bottomLeft" activeCell="M95" sqref="M95"/>
      <rowBreaks count="2" manualBreakCount="2">
        <brk id="40" max="14" man="1"/>
        <brk id="79" max="14" man="1"/>
      </rowBreaks>
      <pageMargins left="0.23622047244094491" right="0.23622047244094491" top="0.74803149606299213" bottom="0.74803149606299213" header="0.31496062992125984" footer="0.31496062992125984"/>
      <pageSetup paperSize="9" scale="56" fitToWidth="2" fitToHeight="2" orientation="landscape" r:id="rId3"/>
      <autoFilter ref="A5:Q96"/>
    </customSheetView>
    <customSheetView guid="{6D451728-D387-4C6B-8CF0-C1427C7905CC}" scale="75" showPageBreaks="1" printArea="1" showAutoFilter="1" hiddenColumns="1" view="pageBreakPreview">
      <pane ySplit="5" topLeftCell="A108" activePane="bottomLeft" state="frozen"/>
      <selection pane="bottomLeft" activeCell="A106" sqref="A106"/>
      <rowBreaks count="2" manualBreakCount="2">
        <brk id="40" max="14" man="1"/>
        <brk id="79" max="14" man="1"/>
      </rowBreaks>
      <pageMargins left="0.23622047244094491" right="0.23622047244094491" top="0.74803149606299213" bottom="0.74803149606299213" header="0.31496062992125984" footer="0.31496062992125984"/>
      <pageSetup paperSize="9" scale="56" fitToWidth="2" fitToHeight="2" orientation="landscape" r:id="rId4"/>
      <autoFilter ref="A5:Q105"/>
    </customSheetView>
  </customSheetViews>
  <mergeCells count="5">
    <mergeCell ref="A2:G2"/>
    <mergeCell ref="B4:B5"/>
    <mergeCell ref="A4:A5"/>
    <mergeCell ref="C4:C5"/>
    <mergeCell ref="D4:G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  <pageSetUpPr fitToPage="1"/>
  </sheetPr>
  <dimension ref="A1:G23"/>
  <sheetViews>
    <sheetView view="pageBreakPreview" zoomScaleNormal="70" zoomScaleSheetLayoutView="100" workbookViewId="0">
      <selection activeCell="B23" sqref="B23"/>
    </sheetView>
  </sheetViews>
  <sheetFormatPr defaultColWidth="9.140625" defaultRowHeight="15" outlineLevelRow="1" x14ac:dyDescent="0.25"/>
  <cols>
    <col min="1" max="1" width="4.7109375" style="37" customWidth="1"/>
    <col min="2" max="2" width="63.85546875" style="17" customWidth="1"/>
    <col min="3" max="7" width="18.7109375" style="17" customWidth="1"/>
    <col min="8" max="16384" width="9.140625" style="17"/>
  </cols>
  <sheetData>
    <row r="1" spans="1:7" s="7" customFormat="1" x14ac:dyDescent="0.2">
      <c r="A1" s="20"/>
      <c r="B1" s="28"/>
      <c r="C1" s="29"/>
      <c r="D1" s="20"/>
      <c r="E1" s="20"/>
      <c r="F1" s="20"/>
      <c r="G1" s="19" t="s">
        <v>470</v>
      </c>
    </row>
    <row r="2" spans="1:7" s="7" customFormat="1" ht="33" customHeight="1" x14ac:dyDescent="0.25">
      <c r="A2" s="259" t="s">
        <v>316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20" customFormat="1" ht="26.25" customHeight="1" x14ac:dyDescent="0.25">
      <c r="A6" s="262" t="s">
        <v>10</v>
      </c>
      <c r="B6" s="262"/>
      <c r="C6" s="165">
        <f>C7+C12+C14+C19+C21</f>
        <v>12694960.18</v>
      </c>
      <c r="D6" s="165">
        <f t="shared" ref="D6:G6" si="0">D7+D12+D14+D19+D21</f>
        <v>12694960.180000002</v>
      </c>
      <c r="E6" s="165">
        <f t="shared" si="0"/>
        <v>9677871.6800000016</v>
      </c>
      <c r="F6" s="165">
        <f t="shared" si="0"/>
        <v>1269496</v>
      </c>
      <c r="G6" s="165">
        <f t="shared" si="0"/>
        <v>1747592.5</v>
      </c>
    </row>
    <row r="7" spans="1:7" s="27" customFormat="1" ht="21.75" customHeight="1" x14ac:dyDescent="0.25">
      <c r="A7" s="181">
        <v>1</v>
      </c>
      <c r="B7" s="121" t="s">
        <v>163</v>
      </c>
      <c r="C7" s="150">
        <v>6310716.4100000001</v>
      </c>
      <c r="D7" s="150">
        <v>6310716.4100000001</v>
      </c>
      <c r="E7" s="150">
        <v>4810620.3100000005</v>
      </c>
      <c r="F7" s="150">
        <v>631071.64</v>
      </c>
      <c r="G7" s="150">
        <v>869024.46</v>
      </c>
    </row>
    <row r="8" spans="1:7" s="27" customFormat="1" x14ac:dyDescent="0.25">
      <c r="A8" s="181"/>
      <c r="B8" s="36" t="s">
        <v>26</v>
      </c>
      <c r="C8" s="151">
        <v>3071182.17</v>
      </c>
      <c r="D8" s="151">
        <v>3071182.1700000004</v>
      </c>
      <c r="E8" s="50">
        <v>2341143.2800000003</v>
      </c>
      <c r="F8" s="50">
        <v>307118.22000000003</v>
      </c>
      <c r="G8" s="50">
        <v>422920.67000000004</v>
      </c>
    </row>
    <row r="9" spans="1:7" s="27" customFormat="1" x14ac:dyDescent="0.25">
      <c r="A9" s="181"/>
      <c r="B9" s="125" t="s">
        <v>27</v>
      </c>
      <c r="C9" s="151">
        <v>514103.32</v>
      </c>
      <c r="D9" s="151">
        <v>514103.32</v>
      </c>
      <c r="E9" s="50">
        <v>391897.8</v>
      </c>
      <c r="F9" s="50">
        <v>51410.329999999994</v>
      </c>
      <c r="G9" s="50">
        <v>70795.19</v>
      </c>
    </row>
    <row r="10" spans="1:7" s="27" customFormat="1" x14ac:dyDescent="0.25">
      <c r="A10" s="181"/>
      <c r="B10" s="125" t="s">
        <v>28</v>
      </c>
      <c r="C10" s="151">
        <v>577787.37</v>
      </c>
      <c r="D10" s="151">
        <v>577787.37</v>
      </c>
      <c r="E10" s="50">
        <v>440443.76</v>
      </c>
      <c r="F10" s="50">
        <v>57778.729999999996</v>
      </c>
      <c r="G10" s="50">
        <v>79564.88</v>
      </c>
    </row>
    <row r="11" spans="1:7" s="29" customFormat="1" outlineLevel="1" x14ac:dyDescent="0.25">
      <c r="A11" s="125"/>
      <c r="B11" s="120" t="s">
        <v>41</v>
      </c>
      <c r="C11" s="151">
        <v>2147643.5499999998</v>
      </c>
      <c r="D11" s="151">
        <v>2147643.5500000003</v>
      </c>
      <c r="E11" s="151">
        <v>1637135.4700000002</v>
      </c>
      <c r="F11" s="151">
        <v>214764.36000000002</v>
      </c>
      <c r="G11" s="151">
        <v>295743.71999999997</v>
      </c>
    </row>
    <row r="12" spans="1:7" s="27" customFormat="1" ht="21.75" customHeight="1" outlineLevel="1" x14ac:dyDescent="0.25">
      <c r="A12" s="184">
        <v>2</v>
      </c>
      <c r="B12" s="124" t="s">
        <v>164</v>
      </c>
      <c r="C12" s="150">
        <v>607923.24</v>
      </c>
      <c r="D12" s="150">
        <v>607923.24</v>
      </c>
      <c r="E12" s="8">
        <v>463416.15</v>
      </c>
      <c r="F12" s="8">
        <v>60792.320000000007</v>
      </c>
      <c r="G12" s="8">
        <v>83714.77</v>
      </c>
    </row>
    <row r="13" spans="1:7" s="28" customFormat="1" ht="15" customHeight="1" outlineLevel="1" x14ac:dyDescent="0.25">
      <c r="A13" s="184"/>
      <c r="B13" s="36" t="s">
        <v>28</v>
      </c>
      <c r="C13" s="151">
        <v>607923.24</v>
      </c>
      <c r="D13" s="151">
        <v>607923.24</v>
      </c>
      <c r="E13" s="36">
        <v>463416.15</v>
      </c>
      <c r="F13" s="36">
        <v>60792.320000000007</v>
      </c>
      <c r="G13" s="36">
        <v>83714.77</v>
      </c>
    </row>
    <row r="14" spans="1:7" s="27" customFormat="1" ht="21.75" customHeight="1" outlineLevel="1" x14ac:dyDescent="0.25">
      <c r="A14" s="184">
        <v>3</v>
      </c>
      <c r="B14" s="124" t="s">
        <v>165</v>
      </c>
      <c r="C14" s="150">
        <v>5726574.3599999994</v>
      </c>
      <c r="D14" s="150">
        <v>5726574.3600000003</v>
      </c>
      <c r="E14" s="8">
        <v>4365332.41</v>
      </c>
      <c r="F14" s="8">
        <v>572657.42000000004</v>
      </c>
      <c r="G14" s="8">
        <v>788584.53</v>
      </c>
    </row>
    <row r="15" spans="1:7" s="28" customFormat="1" ht="15" customHeight="1" outlineLevel="1" x14ac:dyDescent="0.25">
      <c r="A15" s="184"/>
      <c r="B15" s="36" t="s">
        <v>26</v>
      </c>
      <c r="C15" s="151">
        <v>2718438.9</v>
      </c>
      <c r="D15" s="151">
        <v>2718438.9</v>
      </c>
      <c r="E15" s="36">
        <v>2072249.25</v>
      </c>
      <c r="F15" s="36">
        <v>271843.88</v>
      </c>
      <c r="G15" s="36">
        <v>374345.76999999996</v>
      </c>
    </row>
    <row r="16" spans="1:7" s="28" customFormat="1" ht="15" customHeight="1" outlineLevel="1" x14ac:dyDescent="0.25">
      <c r="A16" s="184"/>
      <c r="B16" s="36" t="s">
        <v>27</v>
      </c>
      <c r="C16" s="151">
        <v>470191.9</v>
      </c>
      <c r="D16" s="151">
        <v>470191.89999999997</v>
      </c>
      <c r="E16" s="36">
        <v>358424.38999999996</v>
      </c>
      <c r="F16" s="36">
        <v>47019.19</v>
      </c>
      <c r="G16" s="36">
        <v>64748.32</v>
      </c>
    </row>
    <row r="17" spans="1:7" s="28" customFormat="1" ht="15" customHeight="1" outlineLevel="1" x14ac:dyDescent="0.25">
      <c r="A17" s="184"/>
      <c r="B17" s="36" t="s">
        <v>28</v>
      </c>
      <c r="C17" s="151">
        <v>564009.48</v>
      </c>
      <c r="D17" s="151">
        <v>564009.48</v>
      </c>
      <c r="E17" s="36">
        <v>429940.96</v>
      </c>
      <c r="F17" s="36">
        <v>56400.95</v>
      </c>
      <c r="G17" s="36">
        <v>77667.570000000007</v>
      </c>
    </row>
    <row r="18" spans="1:7" s="28" customFormat="1" ht="15" customHeight="1" outlineLevel="1" x14ac:dyDescent="0.25">
      <c r="A18" s="184"/>
      <c r="B18" s="36" t="s">
        <v>41</v>
      </c>
      <c r="C18" s="151">
        <v>1973934.0800000001</v>
      </c>
      <c r="D18" s="151">
        <v>1973934.0800000001</v>
      </c>
      <c r="E18" s="36">
        <v>1504717.81</v>
      </c>
      <c r="F18" s="36">
        <v>197393.4</v>
      </c>
      <c r="G18" s="36">
        <v>271822.87</v>
      </c>
    </row>
    <row r="19" spans="1:7" s="28" customFormat="1" ht="21.75" customHeight="1" outlineLevel="1" x14ac:dyDescent="0.25">
      <c r="A19" s="181">
        <v>4</v>
      </c>
      <c r="B19" s="117" t="s">
        <v>132</v>
      </c>
      <c r="C19" s="8">
        <v>29746.17</v>
      </c>
      <c r="D19" s="8">
        <v>29746.17</v>
      </c>
      <c r="E19" s="8">
        <v>23023.1</v>
      </c>
      <c r="F19" s="8">
        <v>2974.62</v>
      </c>
      <c r="G19" s="8">
        <v>3748.45</v>
      </c>
    </row>
    <row r="20" spans="1:7" s="28" customFormat="1" ht="15" customHeight="1" outlineLevel="1" x14ac:dyDescent="0.25">
      <c r="A20" s="66">
        <v>1</v>
      </c>
      <c r="B20" s="67" t="s">
        <v>315</v>
      </c>
      <c r="C20" s="36">
        <v>29746.17</v>
      </c>
      <c r="D20" s="36">
        <v>29746.17</v>
      </c>
      <c r="E20" s="36">
        <v>23023.1</v>
      </c>
      <c r="F20" s="36">
        <v>2974.62</v>
      </c>
      <c r="G20" s="36">
        <v>3748.45</v>
      </c>
    </row>
    <row r="21" spans="1:7" ht="21.75" customHeight="1" x14ac:dyDescent="0.25">
      <c r="A21" s="181">
        <v>5</v>
      </c>
      <c r="B21" s="117" t="s">
        <v>146</v>
      </c>
      <c r="C21" s="8">
        <v>20000</v>
      </c>
      <c r="D21" s="8">
        <v>20000</v>
      </c>
      <c r="E21" s="8">
        <v>15479.71</v>
      </c>
      <c r="F21" s="8">
        <v>2000</v>
      </c>
      <c r="G21" s="8">
        <v>2520.29</v>
      </c>
    </row>
    <row r="22" spans="1:7" ht="15" customHeight="1" x14ac:dyDescent="0.25">
      <c r="A22" s="66">
        <v>1</v>
      </c>
      <c r="B22" s="67" t="s">
        <v>315</v>
      </c>
      <c r="C22" s="36">
        <v>20000</v>
      </c>
      <c r="D22" s="36">
        <v>20000</v>
      </c>
      <c r="E22" s="36">
        <v>15479.71</v>
      </c>
      <c r="F22" s="36">
        <v>2000</v>
      </c>
      <c r="G22" s="36">
        <v>2520.29</v>
      </c>
    </row>
    <row r="23" spans="1:7" ht="19.5" customHeight="1" x14ac:dyDescent="0.25">
      <c r="A23" s="64"/>
      <c r="B23" s="64" t="s">
        <v>486</v>
      </c>
      <c r="C23" s="147"/>
      <c r="D23" s="147"/>
      <c r="E23" s="147"/>
      <c r="F23" s="147"/>
      <c r="G23" s="147"/>
    </row>
  </sheetData>
  <autoFilter ref="A4:G21">
    <filterColumn colId="3" showButton="0"/>
    <filterColumn colId="4" showButton="0"/>
    <filterColumn colId="5" showButton="0"/>
  </autoFilter>
  <customSheetViews>
    <customSheetView guid="{5A8639DD-81CE-471B-B41B-E591F69E5BD7}" scale="75" showPageBreaks="1" printArea="1" showAutoFilter="1" view="pageBreakPreview">
      <selection activeCell="K22" sqref="K22"/>
      <pageMargins left="0.25" right="0.25" top="0.75" bottom="0.75" header="0.3" footer="0.3"/>
      <pageSetup paperSize="9" scale="51" orientation="landscape" r:id="rId1"/>
      <autoFilter ref="A7:Q35"/>
    </customSheetView>
    <customSheetView guid="{59F48B70-7D72-4FD9-9294-BEEB978AB486}" scale="75" showPageBreaks="1" printArea="1" view="pageBreakPreview">
      <selection activeCell="S25" sqref="S25"/>
      <pageMargins left="0.25" right="0.25" top="0.75" bottom="0.75" header="0.3" footer="0.3"/>
      <pageSetup paperSize="9" scale="51" orientation="landscape" r:id="rId2"/>
    </customSheetView>
    <customSheetView guid="{82611403-6D2C-45F3-9CCF-9E5266CF6DC1}" scale="75" showPageBreaks="1" printArea="1" showAutoFilter="1" hiddenColumns="1" view="pageBreakPreview" topLeftCell="A13">
      <selection activeCell="L5" sqref="L5:O5"/>
      <pageMargins left="0.25" right="0.25" top="0.75" bottom="0.75" header="0.3" footer="0.3"/>
      <pageSetup paperSize="9" scale="51" orientation="landscape" r:id="rId3"/>
      <autoFilter ref="A7:Q35"/>
    </customSheetView>
    <customSheetView guid="{6D451728-D387-4C6B-8CF0-C1427C7905CC}" scale="75" showPageBreaks="1" printArea="1" showAutoFilter="1" hiddenColumns="1" view="pageBreakPreview">
      <selection activeCell="G31" sqref="G31:J31"/>
      <pageMargins left="0.25" right="0.25" top="0.75" bottom="0.75" header="0.3" footer="0.3"/>
      <pageSetup paperSize="9" scale="51" orientation="landscape" r:id="rId4"/>
      <autoFilter ref="A7:Q35"/>
    </customSheetView>
  </customSheetViews>
  <mergeCells count="6">
    <mergeCell ref="A2:G2"/>
    <mergeCell ref="A6:B6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  <pageSetUpPr fitToPage="1"/>
  </sheetPr>
  <dimension ref="A1:G15"/>
  <sheetViews>
    <sheetView view="pageBreakPreview" zoomScaleNormal="85" zoomScaleSheetLayoutView="100" workbookViewId="0">
      <selection activeCell="G1" sqref="G1"/>
    </sheetView>
  </sheetViews>
  <sheetFormatPr defaultColWidth="9.140625" defaultRowHeight="15" outlineLevelRow="1" x14ac:dyDescent="0.25"/>
  <cols>
    <col min="1" max="1" width="4.7109375" style="35" customWidth="1"/>
    <col min="2" max="2" width="63.85546875" style="31" customWidth="1"/>
    <col min="3" max="3" width="18.7109375" style="9" customWidth="1"/>
    <col min="4" max="7" width="18.7109375" style="17" customWidth="1"/>
    <col min="8" max="16384" width="9.140625" style="17"/>
  </cols>
  <sheetData>
    <row r="1" spans="1:7" s="7" customFormat="1" x14ac:dyDescent="0.2">
      <c r="A1" s="20"/>
      <c r="B1" s="28"/>
      <c r="C1" s="29"/>
      <c r="D1" s="20"/>
      <c r="E1" s="20"/>
      <c r="F1" s="20"/>
      <c r="G1" s="19" t="s">
        <v>471</v>
      </c>
    </row>
    <row r="2" spans="1:7" s="7" customFormat="1" ht="33" customHeight="1" x14ac:dyDescent="0.25">
      <c r="A2" s="259" t="s">
        <v>166</v>
      </c>
      <c r="B2" s="259"/>
      <c r="C2" s="259"/>
      <c r="D2" s="259"/>
      <c r="E2" s="259"/>
      <c r="F2" s="259"/>
      <c r="G2" s="259"/>
    </row>
    <row r="3" spans="1:7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60" t="s">
        <v>2</v>
      </c>
      <c r="E5" s="159" t="s">
        <v>3</v>
      </c>
      <c r="F5" s="159" t="s">
        <v>4</v>
      </c>
      <c r="G5" s="159" t="s">
        <v>54</v>
      </c>
    </row>
    <row r="6" spans="1:7" s="20" customFormat="1" ht="26.25" customHeight="1" x14ac:dyDescent="0.25">
      <c r="A6" s="262" t="s">
        <v>11</v>
      </c>
      <c r="B6" s="262"/>
      <c r="C6" s="165">
        <f>C7+C11+C13</f>
        <v>7987189.8900000006</v>
      </c>
      <c r="D6" s="165">
        <f t="shared" ref="D6:G6" si="0">D7+D11+D13</f>
        <v>7987189.8899999997</v>
      </c>
      <c r="E6" s="165">
        <f t="shared" si="0"/>
        <v>4780313.9400000004</v>
      </c>
      <c r="F6" s="165">
        <f t="shared" si="0"/>
        <v>798718.98</v>
      </c>
      <c r="G6" s="165">
        <f t="shared" si="0"/>
        <v>2408156.9699999997</v>
      </c>
    </row>
    <row r="7" spans="1:7" s="27" customFormat="1" ht="21.75" customHeight="1" x14ac:dyDescent="0.25">
      <c r="A7" s="163">
        <v>1</v>
      </c>
      <c r="B7" s="117" t="s">
        <v>167</v>
      </c>
      <c r="C7" s="49">
        <v>7790843.9500000002</v>
      </c>
      <c r="D7" s="49">
        <v>7790843.9499999993</v>
      </c>
      <c r="E7" s="49">
        <v>4662506.37</v>
      </c>
      <c r="F7" s="49">
        <v>779084.39</v>
      </c>
      <c r="G7" s="49">
        <v>2349253.19</v>
      </c>
    </row>
    <row r="8" spans="1:7" ht="15" customHeight="1" outlineLevel="1" x14ac:dyDescent="0.25">
      <c r="A8" s="66"/>
      <c r="B8" s="125" t="s">
        <v>40</v>
      </c>
      <c r="C8" s="24">
        <v>4136427.5300000003</v>
      </c>
      <c r="D8" s="50">
        <v>4136427.5300000003</v>
      </c>
      <c r="E8" s="24">
        <v>2481856.52</v>
      </c>
      <c r="F8" s="24">
        <v>413642.75</v>
      </c>
      <c r="G8" s="24">
        <v>1240928.26</v>
      </c>
    </row>
    <row r="9" spans="1:7" ht="15" customHeight="1" outlineLevel="1" x14ac:dyDescent="0.25">
      <c r="A9" s="66"/>
      <c r="B9" s="125" t="s">
        <v>41</v>
      </c>
      <c r="C9" s="24">
        <v>3634416.42</v>
      </c>
      <c r="D9" s="50">
        <v>3634416.42</v>
      </c>
      <c r="E9" s="24">
        <v>2180649.85</v>
      </c>
      <c r="F9" s="24">
        <v>363441.64</v>
      </c>
      <c r="G9" s="24">
        <v>1090324.93</v>
      </c>
    </row>
    <row r="10" spans="1:7" ht="15" customHeight="1" outlineLevel="1" x14ac:dyDescent="0.25">
      <c r="A10" s="66"/>
      <c r="B10" s="125" t="s">
        <v>86</v>
      </c>
      <c r="C10" s="24">
        <v>20000</v>
      </c>
      <c r="D10" s="50">
        <v>20000</v>
      </c>
      <c r="E10" s="24">
        <v>0</v>
      </c>
      <c r="F10" s="24">
        <v>2000</v>
      </c>
      <c r="G10" s="24">
        <v>18000</v>
      </c>
    </row>
    <row r="11" spans="1:7" s="19" customFormat="1" ht="21.75" customHeight="1" x14ac:dyDescent="0.2">
      <c r="A11" s="162">
        <v>2</v>
      </c>
      <c r="B11" s="117" t="s">
        <v>132</v>
      </c>
      <c r="C11" s="49">
        <v>176345.94</v>
      </c>
      <c r="D11" s="49">
        <v>176345.94</v>
      </c>
      <c r="E11" s="49">
        <v>105807.57</v>
      </c>
      <c r="F11" s="49">
        <v>17634.59</v>
      </c>
      <c r="G11" s="49">
        <v>52903.78</v>
      </c>
    </row>
    <row r="12" spans="1:7" ht="15" customHeight="1" x14ac:dyDescent="0.25">
      <c r="A12" s="127">
        <v>1</v>
      </c>
      <c r="B12" s="67" t="s">
        <v>168</v>
      </c>
      <c r="C12" s="50">
        <v>176345.94</v>
      </c>
      <c r="D12" s="50">
        <v>176345.94</v>
      </c>
      <c r="E12" s="50">
        <v>105807.57</v>
      </c>
      <c r="F12" s="50">
        <v>17634.59</v>
      </c>
      <c r="G12" s="50">
        <v>52903.78</v>
      </c>
    </row>
    <row r="13" spans="1:7" ht="21.75" customHeight="1" x14ac:dyDescent="0.25">
      <c r="A13" s="162">
        <v>3</v>
      </c>
      <c r="B13" s="117" t="s">
        <v>146</v>
      </c>
      <c r="C13" s="8">
        <v>20000</v>
      </c>
      <c r="D13" s="8">
        <v>20000</v>
      </c>
      <c r="E13" s="49">
        <v>12000</v>
      </c>
      <c r="F13" s="49">
        <v>2000</v>
      </c>
      <c r="G13" s="49">
        <v>6000</v>
      </c>
    </row>
    <row r="14" spans="1:7" ht="15" customHeight="1" x14ac:dyDescent="0.25">
      <c r="A14" s="127">
        <v>1</v>
      </c>
      <c r="B14" s="67" t="s">
        <v>168</v>
      </c>
      <c r="C14" s="36">
        <v>20000</v>
      </c>
      <c r="D14" s="36">
        <v>20000</v>
      </c>
      <c r="E14" s="50">
        <v>12000</v>
      </c>
      <c r="F14" s="50">
        <v>2000</v>
      </c>
      <c r="G14" s="50">
        <v>6000</v>
      </c>
    </row>
    <row r="15" spans="1:7" ht="19.5" customHeight="1" x14ac:dyDescent="0.25">
      <c r="A15" s="127"/>
      <c r="B15" s="64" t="s">
        <v>79</v>
      </c>
      <c r="C15" s="24"/>
      <c r="D15" s="147"/>
      <c r="E15" s="147"/>
      <c r="F15" s="147"/>
      <c r="G15" s="147"/>
    </row>
  </sheetData>
  <customSheetViews>
    <customSheetView guid="{5A8639DD-81CE-471B-B41B-E591F69E5BD7}" scale="75" showPageBreaks="1" printArea="1" showAutoFilter="1" view="pageBreakPreview" topLeftCell="A10">
      <selection activeCell="E30" sqref="E30"/>
      <pageMargins left="0.25" right="0.25" top="0.75" bottom="0.75" header="0.3" footer="0.3"/>
      <pageSetup paperSize="9" scale="51" orientation="landscape" r:id="rId1"/>
      <autoFilter ref="A7:P31"/>
    </customSheetView>
    <customSheetView guid="{59F48B70-7D72-4FD9-9294-BEEB978AB486}" scale="75" showPageBreaks="1" printArea="1" showAutoFilter="1" view="pageBreakPreview">
      <selection activeCell="B28" sqref="B28"/>
      <pageMargins left="0.25" right="0.25" top="0.75" bottom="0.75" header="0.3" footer="0.3"/>
      <pageSetup paperSize="9" scale="51" orientation="landscape" r:id="rId2"/>
      <autoFilter ref="A7:P31"/>
    </customSheetView>
    <customSheetView guid="{82611403-6D2C-45F3-9CCF-9E5266CF6DC1}" scale="75" showPageBreaks="1" printArea="1" showAutoFilter="1" hiddenColumns="1" view="pageBreakPreview" topLeftCell="A7">
      <selection activeCell="L43" sqref="L43"/>
      <pageMargins left="0.25" right="0.25" top="0.75" bottom="0.75" header="0.3" footer="0.3"/>
      <pageSetup paperSize="9" scale="51" orientation="landscape" r:id="rId3"/>
      <autoFilter ref="A7:P29"/>
    </customSheetView>
    <customSheetView guid="{6D451728-D387-4C6B-8CF0-C1427C7905CC}" scale="75" showPageBreaks="1" printArea="1" showAutoFilter="1" hiddenColumns="1" view="pageBreakPreview" topLeftCell="A7">
      <selection activeCell="S21" sqref="S21"/>
      <pageMargins left="0.25" right="0.25" top="0.75" bottom="0.75" header="0.3" footer="0.3"/>
      <pageSetup paperSize="9" scale="51" orientation="landscape" r:id="rId4"/>
      <autoFilter ref="A7:P31"/>
    </customSheetView>
  </customSheetViews>
  <mergeCells count="6">
    <mergeCell ref="A2:G2"/>
    <mergeCell ref="A6:B6"/>
    <mergeCell ref="A4:A5"/>
    <mergeCell ref="B4:B5"/>
    <mergeCell ref="C4:C5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  <pageSetUpPr fitToPage="1"/>
  </sheetPr>
  <dimension ref="A1:BG71"/>
  <sheetViews>
    <sheetView view="pageBreakPreview" topLeftCell="A55" zoomScaleNormal="75" zoomScaleSheetLayoutView="100" workbookViewId="0">
      <selection activeCell="G1" sqref="G1"/>
    </sheetView>
  </sheetViews>
  <sheetFormatPr defaultColWidth="9.140625" defaultRowHeight="15" outlineLevelRow="1" x14ac:dyDescent="0.25"/>
  <cols>
    <col min="1" max="1" width="4.7109375" style="5" customWidth="1"/>
    <col min="2" max="2" width="63.85546875" style="6" customWidth="1"/>
    <col min="3" max="3" width="18.7109375" style="10" customWidth="1"/>
    <col min="4" max="7" width="18.7109375" style="2" customWidth="1"/>
    <col min="8" max="8" width="13.28515625" style="2" bestFit="1" customWidth="1"/>
    <col min="9" max="16384" width="9.140625" style="2"/>
  </cols>
  <sheetData>
    <row r="1" spans="1:59" s="7" customFormat="1" x14ac:dyDescent="0.2">
      <c r="A1" s="20"/>
      <c r="B1" s="28"/>
      <c r="C1" s="29"/>
      <c r="D1" s="20"/>
      <c r="E1" s="20"/>
      <c r="F1" s="20"/>
      <c r="G1" s="19" t="s">
        <v>472</v>
      </c>
    </row>
    <row r="2" spans="1:59" s="7" customFormat="1" ht="33" customHeight="1" x14ac:dyDescent="0.25">
      <c r="A2" s="259" t="s">
        <v>327</v>
      </c>
      <c r="B2" s="259"/>
      <c r="C2" s="259"/>
      <c r="D2" s="259"/>
      <c r="E2" s="259"/>
      <c r="F2" s="259"/>
      <c r="G2" s="259"/>
    </row>
    <row r="3" spans="1:59" s="7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59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59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59" s="20" customFormat="1" ht="26.25" customHeight="1" x14ac:dyDescent="0.25">
      <c r="A6" s="262" t="s">
        <v>12</v>
      </c>
      <c r="B6" s="262"/>
      <c r="C6" s="166">
        <f>C7+C9+C11+C18+C25+C29+C31+C37+C41+C45+C58</f>
        <v>157560542.42000002</v>
      </c>
      <c r="D6" s="166">
        <f t="shared" ref="D6:G6" si="0">D7+D9+D11+D18+D25+D29+D31+D37+D41+D45+D58</f>
        <v>157560542.42000005</v>
      </c>
      <c r="E6" s="166">
        <f t="shared" si="0"/>
        <v>115134131.99000002</v>
      </c>
      <c r="F6" s="166">
        <f t="shared" si="0"/>
        <v>15756054.239999996</v>
      </c>
      <c r="G6" s="166">
        <f t="shared" si="0"/>
        <v>26670356.190000001</v>
      </c>
      <c r="H6" s="51"/>
    </row>
    <row r="7" spans="1:59" s="39" customFormat="1" ht="21.75" customHeight="1" x14ac:dyDescent="0.25">
      <c r="A7" s="181">
        <v>1</v>
      </c>
      <c r="B7" s="117" t="s">
        <v>59</v>
      </c>
      <c r="C7" s="8">
        <v>13102234.799999999</v>
      </c>
      <c r="D7" s="8">
        <v>13102234.800000001</v>
      </c>
      <c r="E7" s="8">
        <v>9171564.3599999994</v>
      </c>
      <c r="F7" s="8">
        <v>1310223.48</v>
      </c>
      <c r="G7" s="8">
        <v>2620446.96</v>
      </c>
      <c r="H7" s="38"/>
      <c r="BF7" s="39" t="e">
        <f>Невельск</f>
        <v>#NAME?</v>
      </c>
      <c r="BG7" s="39" t="e">
        <f>Невельск!#REF!/1000</f>
        <v>#REF!</v>
      </c>
    </row>
    <row r="8" spans="1:59" s="39" customFormat="1" x14ac:dyDescent="0.25">
      <c r="A8" s="66"/>
      <c r="B8" s="125" t="s">
        <v>36</v>
      </c>
      <c r="C8" s="36">
        <v>13102234.799999999</v>
      </c>
      <c r="D8" s="36">
        <v>13102234.800000001</v>
      </c>
      <c r="E8" s="36">
        <v>9171564.3599999994</v>
      </c>
      <c r="F8" s="36">
        <v>1310223.48</v>
      </c>
      <c r="G8" s="36">
        <v>2620446.96</v>
      </c>
    </row>
    <row r="9" spans="1:59" s="39" customFormat="1" ht="21.75" customHeight="1" x14ac:dyDescent="0.25">
      <c r="A9" s="184">
        <v>2</v>
      </c>
      <c r="B9" s="131" t="s">
        <v>169</v>
      </c>
      <c r="C9" s="8">
        <v>10206080.879999999</v>
      </c>
      <c r="D9" s="8">
        <v>10206080.880000001</v>
      </c>
      <c r="E9" s="8">
        <v>7805610.6500000004</v>
      </c>
      <c r="F9" s="8">
        <v>1020608.09</v>
      </c>
      <c r="G9" s="8">
        <v>1379862.14</v>
      </c>
    </row>
    <row r="10" spans="1:59" s="198" customFormat="1" ht="15" customHeight="1" x14ac:dyDescent="0.25">
      <c r="A10" s="125"/>
      <c r="B10" s="125" t="s">
        <v>26</v>
      </c>
      <c r="C10" s="36">
        <v>10206080.879999999</v>
      </c>
      <c r="D10" s="36">
        <v>10206080.880000001</v>
      </c>
      <c r="E10" s="36">
        <v>7805610.6500000004</v>
      </c>
      <c r="F10" s="36">
        <v>1020608.09</v>
      </c>
      <c r="G10" s="36">
        <v>1379862.14</v>
      </c>
    </row>
    <row r="11" spans="1:59" s="198" customFormat="1" ht="21.75" customHeight="1" x14ac:dyDescent="0.25">
      <c r="A11" s="210">
        <v>3</v>
      </c>
      <c r="B11" s="131" t="s">
        <v>326</v>
      </c>
      <c r="C11" s="8">
        <v>45896229.640000001</v>
      </c>
      <c r="D11" s="8">
        <v>45896229.640000001</v>
      </c>
      <c r="E11" s="8">
        <v>35599086.039999999</v>
      </c>
      <c r="F11" s="8">
        <v>4589622.97</v>
      </c>
      <c r="G11" s="8">
        <v>5707520.6299999999</v>
      </c>
    </row>
    <row r="12" spans="1:59" s="198" customFormat="1" ht="15" customHeight="1" x14ac:dyDescent="0.25">
      <c r="A12" s="125"/>
      <c r="B12" s="125" t="s">
        <v>26</v>
      </c>
      <c r="C12" s="36">
        <v>14155354.99</v>
      </c>
      <c r="D12" s="36">
        <v>14155354.99</v>
      </c>
      <c r="E12" s="36">
        <v>11002150.99</v>
      </c>
      <c r="F12" s="36">
        <v>1415535.51</v>
      </c>
      <c r="G12" s="36">
        <v>1737668.49</v>
      </c>
    </row>
    <row r="13" spans="1:59" s="198" customFormat="1" ht="15" customHeight="1" x14ac:dyDescent="0.25">
      <c r="A13" s="125"/>
      <c r="B13" s="125" t="s">
        <v>27</v>
      </c>
      <c r="C13" s="36">
        <v>1465766.3</v>
      </c>
      <c r="D13" s="36">
        <v>1465766.3</v>
      </c>
      <c r="E13" s="36">
        <v>1139256.6399999999</v>
      </c>
      <c r="F13" s="36">
        <v>146576.63</v>
      </c>
      <c r="G13" s="36">
        <v>179933.03</v>
      </c>
    </row>
    <row r="14" spans="1:59" s="198" customFormat="1" ht="15" customHeight="1" x14ac:dyDescent="0.25">
      <c r="A14" s="125"/>
      <c r="B14" s="125" t="s">
        <v>28</v>
      </c>
      <c r="C14" s="36">
        <v>2508101.66</v>
      </c>
      <c r="D14" s="36">
        <v>2508101.66</v>
      </c>
      <c r="E14" s="36">
        <v>1949404.54</v>
      </c>
      <c r="F14" s="36">
        <v>250810.16</v>
      </c>
      <c r="G14" s="36">
        <v>307886.95999999996</v>
      </c>
    </row>
    <row r="15" spans="1:59" s="198" customFormat="1" ht="15" customHeight="1" x14ac:dyDescent="0.25">
      <c r="A15" s="125"/>
      <c r="B15" s="125" t="s">
        <v>37</v>
      </c>
      <c r="C15" s="36">
        <v>27572335.030000001</v>
      </c>
      <c r="D15" s="36">
        <v>27572335.030000001</v>
      </c>
      <c r="E15" s="36">
        <v>21430405.210000001</v>
      </c>
      <c r="F15" s="36">
        <v>2757233.5</v>
      </c>
      <c r="G15" s="36">
        <v>3384696.32</v>
      </c>
    </row>
    <row r="16" spans="1:59" s="198" customFormat="1" ht="15" customHeight="1" x14ac:dyDescent="0.25">
      <c r="A16" s="125"/>
      <c r="B16" s="125" t="s">
        <v>42</v>
      </c>
      <c r="C16" s="36">
        <v>174671.66</v>
      </c>
      <c r="D16" s="36">
        <v>174671.66</v>
      </c>
      <c r="E16" s="36">
        <v>69868.66</v>
      </c>
      <c r="F16" s="36">
        <v>17467.169999999998</v>
      </c>
      <c r="G16" s="36">
        <v>87335.83</v>
      </c>
    </row>
    <row r="17" spans="1:7" s="198" customFormat="1" ht="15" customHeight="1" x14ac:dyDescent="0.25">
      <c r="A17" s="125"/>
      <c r="B17" s="125" t="s">
        <v>86</v>
      </c>
      <c r="C17" s="36">
        <v>20000</v>
      </c>
      <c r="D17" s="36">
        <v>20000</v>
      </c>
      <c r="E17" s="36">
        <v>8000</v>
      </c>
      <c r="F17" s="36">
        <v>2000</v>
      </c>
      <c r="G17" s="36">
        <v>10000</v>
      </c>
    </row>
    <row r="18" spans="1:7" s="39" customFormat="1" ht="21.75" customHeight="1" x14ac:dyDescent="0.25">
      <c r="A18" s="184">
        <v>4</v>
      </c>
      <c r="B18" s="131" t="s">
        <v>170</v>
      </c>
      <c r="C18" s="49">
        <v>33609131.210000001</v>
      </c>
      <c r="D18" s="8">
        <v>33609131.210000001</v>
      </c>
      <c r="E18" s="49">
        <v>20351678.130000003</v>
      </c>
      <c r="F18" s="49">
        <v>3360913.13</v>
      </c>
      <c r="G18" s="49">
        <v>9896539.9499999993</v>
      </c>
    </row>
    <row r="19" spans="1:7" s="198" customFormat="1" ht="15" customHeight="1" x14ac:dyDescent="0.25">
      <c r="A19" s="125"/>
      <c r="B19" s="125" t="s">
        <v>29</v>
      </c>
      <c r="C19" s="36">
        <v>2005806.7</v>
      </c>
      <c r="D19" s="36">
        <v>2005806.7000000002</v>
      </c>
      <c r="E19" s="36">
        <v>1253629.1800000002</v>
      </c>
      <c r="F19" s="36">
        <v>200580.68</v>
      </c>
      <c r="G19" s="36">
        <v>551596.84</v>
      </c>
    </row>
    <row r="20" spans="1:7" s="199" customFormat="1" ht="15" customHeight="1" outlineLevel="1" x14ac:dyDescent="0.25">
      <c r="A20" s="125"/>
      <c r="B20" s="125" t="s">
        <v>26</v>
      </c>
      <c r="C20" s="36">
        <v>9797968.1400000006</v>
      </c>
      <c r="D20" s="36">
        <v>9797968.1400000006</v>
      </c>
      <c r="E20" s="36">
        <v>6379896.5</v>
      </c>
      <c r="F20" s="36">
        <v>979796.80999999994</v>
      </c>
      <c r="G20" s="36">
        <v>2438274.83</v>
      </c>
    </row>
    <row r="21" spans="1:7" s="29" customFormat="1" ht="15" customHeight="1" x14ac:dyDescent="0.25">
      <c r="A21" s="125"/>
      <c r="B21" s="125" t="s">
        <v>27</v>
      </c>
      <c r="C21" s="36">
        <v>879539.84</v>
      </c>
      <c r="D21" s="36">
        <v>879539.84000000008</v>
      </c>
      <c r="E21" s="36">
        <v>527723.9</v>
      </c>
      <c r="F21" s="36">
        <v>87953.98</v>
      </c>
      <c r="G21" s="36">
        <v>263861.96000000002</v>
      </c>
    </row>
    <row r="22" spans="1:7" s="200" customFormat="1" ht="15" customHeight="1" outlineLevel="1" x14ac:dyDescent="0.25">
      <c r="A22" s="125"/>
      <c r="B22" s="125" t="s">
        <v>28</v>
      </c>
      <c r="C22" s="36">
        <v>1447340</v>
      </c>
      <c r="D22" s="36">
        <v>1447340</v>
      </c>
      <c r="E22" s="36">
        <v>868404</v>
      </c>
      <c r="F22" s="36">
        <v>144734</v>
      </c>
      <c r="G22" s="36">
        <v>434202.00000000006</v>
      </c>
    </row>
    <row r="23" spans="1:7" s="200" customFormat="1" ht="15" customHeight="1" outlineLevel="1" x14ac:dyDescent="0.25">
      <c r="A23" s="125"/>
      <c r="B23" s="125" t="s">
        <v>37</v>
      </c>
      <c r="C23" s="36">
        <v>15455925</v>
      </c>
      <c r="D23" s="36">
        <v>15455925</v>
      </c>
      <c r="E23" s="36">
        <v>8425787.4500000011</v>
      </c>
      <c r="F23" s="36">
        <v>1545592.51</v>
      </c>
      <c r="G23" s="36">
        <v>5484545.04</v>
      </c>
    </row>
    <row r="24" spans="1:7" s="200" customFormat="1" ht="15" customHeight="1" outlineLevel="1" x14ac:dyDescent="0.25">
      <c r="A24" s="125"/>
      <c r="B24" s="125" t="s">
        <v>41</v>
      </c>
      <c r="C24" s="36">
        <v>4022551.5300000003</v>
      </c>
      <c r="D24" s="36">
        <v>4022551.5300000003</v>
      </c>
      <c r="E24" s="36">
        <v>2896237.1</v>
      </c>
      <c r="F24" s="36">
        <v>402255.15</v>
      </c>
      <c r="G24" s="36">
        <v>724059.28</v>
      </c>
    </row>
    <row r="25" spans="1:7" s="27" customFormat="1" ht="21.75" customHeight="1" x14ac:dyDescent="0.25">
      <c r="A25" s="184">
        <v>5</v>
      </c>
      <c r="B25" s="131" t="s">
        <v>171</v>
      </c>
      <c r="C25" s="8">
        <v>5969274.1799999997</v>
      </c>
      <c r="D25" s="8">
        <v>5969274.1799999997</v>
      </c>
      <c r="E25" s="8">
        <v>4550340.99</v>
      </c>
      <c r="F25" s="8">
        <v>596927.42000000004</v>
      </c>
      <c r="G25" s="8">
        <v>822005.77</v>
      </c>
    </row>
    <row r="26" spans="1:7" s="17" customFormat="1" outlineLevel="1" x14ac:dyDescent="0.25">
      <c r="A26" s="66"/>
      <c r="B26" s="125" t="s">
        <v>26</v>
      </c>
      <c r="C26" s="36">
        <v>3748003.14</v>
      </c>
      <c r="D26" s="36">
        <v>3748003.14</v>
      </c>
      <c r="E26" s="36">
        <v>2899351.77</v>
      </c>
      <c r="F26" s="36">
        <v>374800.31</v>
      </c>
      <c r="G26" s="36">
        <v>473851.06</v>
      </c>
    </row>
    <row r="27" spans="1:7" s="200" customFormat="1" ht="15" customHeight="1" outlineLevel="1" x14ac:dyDescent="0.25">
      <c r="A27" s="125"/>
      <c r="B27" s="125" t="s">
        <v>27</v>
      </c>
      <c r="C27" s="36">
        <v>387877</v>
      </c>
      <c r="D27" s="36">
        <v>387877</v>
      </c>
      <c r="E27" s="36">
        <v>232726.2</v>
      </c>
      <c r="F27" s="36">
        <v>38787.700000000004</v>
      </c>
      <c r="G27" s="36">
        <v>116363.09999999999</v>
      </c>
    </row>
    <row r="28" spans="1:7" s="17" customFormat="1" outlineLevel="1" x14ac:dyDescent="0.25">
      <c r="A28" s="66"/>
      <c r="B28" s="125" t="s">
        <v>28</v>
      </c>
      <c r="C28" s="36">
        <v>1833394.04</v>
      </c>
      <c r="D28" s="36">
        <v>1833394.04</v>
      </c>
      <c r="E28" s="36">
        <v>1418263.02</v>
      </c>
      <c r="F28" s="36">
        <v>183339.41</v>
      </c>
      <c r="G28" s="36">
        <v>231791.61000000002</v>
      </c>
    </row>
    <row r="29" spans="1:7" s="19" customFormat="1" ht="21.75" customHeight="1" outlineLevel="1" x14ac:dyDescent="0.2">
      <c r="A29" s="184">
        <v>6</v>
      </c>
      <c r="B29" s="131" t="s">
        <v>172</v>
      </c>
      <c r="C29" s="8">
        <v>2002623.71</v>
      </c>
      <c r="D29" s="8">
        <v>2002623.71</v>
      </c>
      <c r="E29" s="8">
        <v>1551593.4</v>
      </c>
      <c r="F29" s="8">
        <v>200262.37</v>
      </c>
      <c r="G29" s="8">
        <v>250767.94</v>
      </c>
    </row>
    <row r="30" spans="1:7" s="17" customFormat="1" outlineLevel="1" x14ac:dyDescent="0.25">
      <c r="A30" s="66"/>
      <c r="B30" s="125" t="s">
        <v>29</v>
      </c>
      <c r="C30" s="36">
        <v>2002623.71</v>
      </c>
      <c r="D30" s="36">
        <v>2002623.71</v>
      </c>
      <c r="E30" s="36">
        <v>1551593.4</v>
      </c>
      <c r="F30" s="36">
        <v>200262.37</v>
      </c>
      <c r="G30" s="36">
        <v>250767.94</v>
      </c>
    </row>
    <row r="31" spans="1:7" s="19" customFormat="1" ht="21.75" customHeight="1" outlineLevel="1" x14ac:dyDescent="0.2">
      <c r="A31" s="184">
        <v>7</v>
      </c>
      <c r="B31" s="131" t="s">
        <v>173</v>
      </c>
      <c r="C31" s="8">
        <v>31069655.030000001</v>
      </c>
      <c r="D31" s="8">
        <v>31069655.030000005</v>
      </c>
      <c r="E31" s="8">
        <v>24824147.940000005</v>
      </c>
      <c r="F31" s="8">
        <v>3106965.5</v>
      </c>
      <c r="G31" s="8">
        <v>3138541.59</v>
      </c>
    </row>
    <row r="32" spans="1:7" s="17" customFormat="1" outlineLevel="1" x14ac:dyDescent="0.25">
      <c r="A32" s="66"/>
      <c r="B32" s="125" t="s">
        <v>29</v>
      </c>
      <c r="C32" s="36">
        <v>2022020.25</v>
      </c>
      <c r="D32" s="36">
        <v>2022020.25</v>
      </c>
      <c r="E32" s="36">
        <v>1564306.81</v>
      </c>
      <c r="F32" s="36">
        <v>202202.02</v>
      </c>
      <c r="G32" s="36">
        <v>255511.42</v>
      </c>
    </row>
    <row r="33" spans="1:7" s="17" customFormat="1" outlineLevel="1" x14ac:dyDescent="0.25">
      <c r="A33" s="66"/>
      <c r="B33" s="125" t="s">
        <v>26</v>
      </c>
      <c r="C33" s="36">
        <v>10677562.859999999</v>
      </c>
      <c r="D33" s="36">
        <v>10677562.859999999</v>
      </c>
      <c r="E33" s="36">
        <v>8800004.370000001</v>
      </c>
      <c r="F33" s="36">
        <v>1067756.29</v>
      </c>
      <c r="G33" s="36">
        <v>809802.2</v>
      </c>
    </row>
    <row r="34" spans="1:7" s="17" customFormat="1" outlineLevel="1" x14ac:dyDescent="0.25">
      <c r="A34" s="66"/>
      <c r="B34" s="125" t="s">
        <v>27</v>
      </c>
      <c r="C34" s="36">
        <v>1139165.28</v>
      </c>
      <c r="D34" s="36">
        <v>1139165.28</v>
      </c>
      <c r="E34" s="36">
        <v>938852.77</v>
      </c>
      <c r="F34" s="36">
        <v>113916.53</v>
      </c>
      <c r="G34" s="36">
        <v>86395.98</v>
      </c>
    </row>
    <row r="35" spans="1:7" s="17" customFormat="1" outlineLevel="1" x14ac:dyDescent="0.25">
      <c r="A35" s="66"/>
      <c r="B35" s="125" t="s">
        <v>28</v>
      </c>
      <c r="C35" s="36">
        <v>1546523.84</v>
      </c>
      <c r="D35" s="36">
        <v>1546523.8399999999</v>
      </c>
      <c r="E35" s="36">
        <v>1274580.79</v>
      </c>
      <c r="F35" s="36">
        <v>154652.37999999998</v>
      </c>
      <c r="G35" s="36">
        <v>117290.67</v>
      </c>
    </row>
    <row r="36" spans="1:7" s="17" customFormat="1" outlineLevel="1" x14ac:dyDescent="0.25">
      <c r="A36" s="66"/>
      <c r="B36" s="125" t="s">
        <v>37</v>
      </c>
      <c r="C36" s="36">
        <v>15684382.800000001</v>
      </c>
      <c r="D36" s="36">
        <v>15684382.800000001</v>
      </c>
      <c r="E36" s="36">
        <v>12246403.200000001</v>
      </c>
      <c r="F36" s="36">
        <v>1568438.28</v>
      </c>
      <c r="G36" s="36">
        <v>1869541.3199999998</v>
      </c>
    </row>
    <row r="37" spans="1:7" s="19" customFormat="1" ht="21.75" customHeight="1" outlineLevel="1" x14ac:dyDescent="0.2">
      <c r="A37" s="184">
        <v>8</v>
      </c>
      <c r="B37" s="131" t="s">
        <v>174</v>
      </c>
      <c r="C37" s="8">
        <v>6893722.4900000002</v>
      </c>
      <c r="D37" s="8">
        <v>6893722.4900000002</v>
      </c>
      <c r="E37" s="8">
        <v>5320971.79</v>
      </c>
      <c r="F37" s="8">
        <v>689372.25</v>
      </c>
      <c r="G37" s="8">
        <v>883378.45</v>
      </c>
    </row>
    <row r="38" spans="1:7" s="17" customFormat="1" outlineLevel="1" x14ac:dyDescent="0.25">
      <c r="A38" s="66"/>
      <c r="B38" s="125" t="s">
        <v>26</v>
      </c>
      <c r="C38" s="36">
        <v>4819818.5200000005</v>
      </c>
      <c r="D38" s="36">
        <v>4819818.5200000005</v>
      </c>
      <c r="E38" s="36">
        <v>3720213.3400000003</v>
      </c>
      <c r="F38" s="36">
        <v>481981.85</v>
      </c>
      <c r="G38" s="36">
        <v>617623.32999999996</v>
      </c>
    </row>
    <row r="39" spans="1:7" s="17" customFormat="1" outlineLevel="1" x14ac:dyDescent="0.25">
      <c r="A39" s="66"/>
      <c r="B39" s="125" t="s">
        <v>27</v>
      </c>
      <c r="C39" s="36">
        <v>491905.67</v>
      </c>
      <c r="D39" s="36">
        <v>491905.67</v>
      </c>
      <c r="E39" s="36">
        <v>379681.11</v>
      </c>
      <c r="F39" s="36">
        <v>49190.57</v>
      </c>
      <c r="G39" s="36">
        <v>63033.99</v>
      </c>
    </row>
    <row r="40" spans="1:7" s="17" customFormat="1" outlineLevel="1" x14ac:dyDescent="0.25">
      <c r="A40" s="66"/>
      <c r="B40" s="125" t="s">
        <v>28</v>
      </c>
      <c r="C40" s="36">
        <v>1581998.2999999998</v>
      </c>
      <c r="D40" s="36">
        <v>1581998.2999999998</v>
      </c>
      <c r="E40" s="36">
        <v>1221077.3399999999</v>
      </c>
      <c r="F40" s="36">
        <v>158199.83000000002</v>
      </c>
      <c r="G40" s="36">
        <v>202721.13</v>
      </c>
    </row>
    <row r="41" spans="1:7" s="19" customFormat="1" ht="21.75" customHeight="1" outlineLevel="1" x14ac:dyDescent="0.2">
      <c r="A41" s="184">
        <v>9</v>
      </c>
      <c r="B41" s="131" t="s">
        <v>175</v>
      </c>
      <c r="C41" s="8">
        <v>6013827.9000000004</v>
      </c>
      <c r="D41" s="8">
        <v>6013827.9000000004</v>
      </c>
      <c r="E41" s="8">
        <v>4659395.38</v>
      </c>
      <c r="F41" s="8">
        <v>601382.78999999992</v>
      </c>
      <c r="G41" s="8">
        <v>753049.73</v>
      </c>
    </row>
    <row r="42" spans="1:7" s="17" customFormat="1" outlineLevel="1" x14ac:dyDescent="0.25">
      <c r="A42" s="66"/>
      <c r="B42" s="125" t="s">
        <v>29</v>
      </c>
      <c r="C42" s="36">
        <v>3197948</v>
      </c>
      <c r="D42" s="36">
        <v>3197947.9999999995</v>
      </c>
      <c r="E42" s="36">
        <v>2477707.11</v>
      </c>
      <c r="F42" s="36">
        <v>319794.8</v>
      </c>
      <c r="G42" s="36">
        <v>400446.09</v>
      </c>
    </row>
    <row r="43" spans="1:7" s="17" customFormat="1" outlineLevel="1" x14ac:dyDescent="0.25">
      <c r="A43" s="66"/>
      <c r="B43" s="125" t="s">
        <v>27</v>
      </c>
      <c r="C43" s="36">
        <v>723726.64</v>
      </c>
      <c r="D43" s="36">
        <v>723726.64</v>
      </c>
      <c r="E43" s="36">
        <v>560729.15</v>
      </c>
      <c r="F43" s="36">
        <v>72372.66</v>
      </c>
      <c r="G43" s="36">
        <v>90624.829999999987</v>
      </c>
    </row>
    <row r="44" spans="1:7" s="17" customFormat="1" outlineLevel="1" x14ac:dyDescent="0.25">
      <c r="A44" s="66"/>
      <c r="B44" s="125" t="s">
        <v>28</v>
      </c>
      <c r="C44" s="36">
        <v>2092153.2599999998</v>
      </c>
      <c r="D44" s="36">
        <v>2092153.2600000002</v>
      </c>
      <c r="E44" s="36">
        <v>1620959.12</v>
      </c>
      <c r="F44" s="36">
        <v>209215.33</v>
      </c>
      <c r="G44" s="36">
        <v>261978.81</v>
      </c>
    </row>
    <row r="45" spans="1:7" s="43" customFormat="1" ht="21.75" customHeight="1" x14ac:dyDescent="0.2">
      <c r="A45" s="181">
        <v>10</v>
      </c>
      <c r="B45" s="131" t="s">
        <v>132</v>
      </c>
      <c r="C45" s="8">
        <v>2557762.5799999996</v>
      </c>
      <c r="D45" s="8">
        <v>2557762.58</v>
      </c>
      <c r="E45" s="8">
        <v>1201743.31</v>
      </c>
      <c r="F45" s="8">
        <v>255776.24000000002</v>
      </c>
      <c r="G45" s="8">
        <v>1100243.03</v>
      </c>
    </row>
    <row r="46" spans="1:7" s="43" customFormat="1" ht="15" customHeight="1" x14ac:dyDescent="0.2">
      <c r="A46" s="66">
        <v>1</v>
      </c>
      <c r="B46" s="132" t="s">
        <v>176</v>
      </c>
      <c r="C46" s="36">
        <v>434694.6</v>
      </c>
      <c r="D46" s="36">
        <v>434694.6</v>
      </c>
      <c r="E46" s="36">
        <v>173877.84</v>
      </c>
      <c r="F46" s="36">
        <v>43469.46</v>
      </c>
      <c r="G46" s="36">
        <v>217347.3</v>
      </c>
    </row>
    <row r="47" spans="1:7" s="43" customFormat="1" ht="15" customHeight="1" x14ac:dyDescent="0.2">
      <c r="A47" s="66">
        <v>2</v>
      </c>
      <c r="B47" s="132" t="s">
        <v>317</v>
      </c>
      <c r="C47" s="36">
        <v>338807.25</v>
      </c>
      <c r="D47" s="36">
        <v>338807.25</v>
      </c>
      <c r="E47" s="36">
        <v>135522.9</v>
      </c>
      <c r="F47" s="36">
        <v>33880.720000000001</v>
      </c>
      <c r="G47" s="36">
        <v>169403.63</v>
      </c>
    </row>
    <row r="48" spans="1:7" s="43" customFormat="1" ht="15" customHeight="1" x14ac:dyDescent="0.2">
      <c r="A48" s="66">
        <v>3</v>
      </c>
      <c r="B48" s="132" t="s">
        <v>318</v>
      </c>
      <c r="C48" s="36">
        <v>185075.26</v>
      </c>
      <c r="D48" s="36">
        <v>185075.26</v>
      </c>
      <c r="E48" s="36">
        <v>55522.58</v>
      </c>
      <c r="F48" s="36">
        <v>18507.52</v>
      </c>
      <c r="G48" s="36">
        <v>111045.16</v>
      </c>
    </row>
    <row r="49" spans="1:7" s="43" customFormat="1" ht="15" customHeight="1" x14ac:dyDescent="0.2">
      <c r="A49" s="66">
        <v>4</v>
      </c>
      <c r="B49" s="132" t="s">
        <v>319</v>
      </c>
      <c r="C49" s="36">
        <v>211296.83000000002</v>
      </c>
      <c r="D49" s="36">
        <v>211296.83000000002</v>
      </c>
      <c r="E49" s="36">
        <v>63389.05</v>
      </c>
      <c r="F49" s="36">
        <v>21129.68</v>
      </c>
      <c r="G49" s="36">
        <v>126778.1</v>
      </c>
    </row>
    <row r="50" spans="1:7" s="43" customFormat="1" ht="15" customHeight="1" x14ac:dyDescent="0.2">
      <c r="A50" s="66">
        <v>5</v>
      </c>
      <c r="B50" s="132" t="s">
        <v>320</v>
      </c>
      <c r="C50" s="36">
        <v>194126.36</v>
      </c>
      <c r="D50" s="36">
        <v>194126.36</v>
      </c>
      <c r="E50" s="36">
        <v>122343.83</v>
      </c>
      <c r="F50" s="36">
        <v>19412.63</v>
      </c>
      <c r="G50" s="36">
        <v>52369.9</v>
      </c>
    </row>
    <row r="51" spans="1:7" s="43" customFormat="1" ht="15" customHeight="1" x14ac:dyDescent="0.2">
      <c r="A51" s="66">
        <v>6</v>
      </c>
      <c r="B51" s="132" t="s">
        <v>321</v>
      </c>
      <c r="C51" s="36">
        <v>196493.92</v>
      </c>
      <c r="D51" s="36">
        <v>196493.92</v>
      </c>
      <c r="E51" s="36">
        <v>123879.38</v>
      </c>
      <c r="F51" s="36">
        <v>19649.39</v>
      </c>
      <c r="G51" s="36">
        <v>52965.15</v>
      </c>
    </row>
    <row r="52" spans="1:7" s="43" customFormat="1" ht="15" customHeight="1" x14ac:dyDescent="0.2">
      <c r="A52" s="66">
        <v>7</v>
      </c>
      <c r="B52" s="132" t="s">
        <v>322</v>
      </c>
      <c r="C52" s="36">
        <v>195289.03999999998</v>
      </c>
      <c r="D52" s="36">
        <v>195289.03999999998</v>
      </c>
      <c r="E52" s="36">
        <v>123119.76</v>
      </c>
      <c r="F52" s="36">
        <v>19528.91</v>
      </c>
      <c r="G52" s="36">
        <v>52640.37</v>
      </c>
    </row>
    <row r="53" spans="1:7" s="43" customFormat="1" ht="15" customHeight="1" x14ac:dyDescent="0.2">
      <c r="A53" s="66">
        <v>8</v>
      </c>
      <c r="B53" s="132" t="s">
        <v>323</v>
      </c>
      <c r="C53" s="36">
        <v>216701.66999999998</v>
      </c>
      <c r="D53" s="36">
        <v>216701.66999999998</v>
      </c>
      <c r="E53" s="36">
        <v>82346.63</v>
      </c>
      <c r="F53" s="36">
        <v>21670.17</v>
      </c>
      <c r="G53" s="36">
        <v>112684.87</v>
      </c>
    </row>
    <row r="54" spans="1:7" s="43" customFormat="1" ht="15" customHeight="1" x14ac:dyDescent="0.2">
      <c r="A54" s="66">
        <v>9</v>
      </c>
      <c r="B54" s="132" t="s">
        <v>324</v>
      </c>
      <c r="C54" s="36">
        <v>203172.33</v>
      </c>
      <c r="D54" s="36">
        <v>203172.33000000002</v>
      </c>
      <c r="E54" s="36">
        <v>128044.84</v>
      </c>
      <c r="F54" s="36">
        <v>20317.23</v>
      </c>
      <c r="G54" s="36">
        <v>54810.26</v>
      </c>
    </row>
    <row r="55" spans="1:7" s="43" customFormat="1" ht="15" customHeight="1" x14ac:dyDescent="0.2">
      <c r="A55" s="66">
        <v>10</v>
      </c>
      <c r="B55" s="132" t="s">
        <v>175</v>
      </c>
      <c r="C55" s="36">
        <v>182331.42</v>
      </c>
      <c r="D55" s="36">
        <v>182331.41999999998</v>
      </c>
      <c r="E55" s="36">
        <v>69285.94</v>
      </c>
      <c r="F55" s="36">
        <v>18233.14</v>
      </c>
      <c r="G55" s="36">
        <v>94812.34</v>
      </c>
    </row>
    <row r="56" spans="1:7" s="43" customFormat="1" ht="15" customHeight="1" x14ac:dyDescent="0.2">
      <c r="A56" s="66">
        <v>11</v>
      </c>
      <c r="B56" s="132" t="s">
        <v>325</v>
      </c>
      <c r="C56" s="36">
        <v>5964.58</v>
      </c>
      <c r="D56" s="36">
        <v>5964.58</v>
      </c>
      <c r="E56" s="36">
        <v>2266.54</v>
      </c>
      <c r="F56" s="36">
        <v>596.46</v>
      </c>
      <c r="G56" s="36">
        <v>3101.58</v>
      </c>
    </row>
    <row r="57" spans="1:7" s="43" customFormat="1" ht="15" customHeight="1" x14ac:dyDescent="0.2">
      <c r="A57" s="66">
        <v>12</v>
      </c>
      <c r="B57" s="132" t="s">
        <v>176</v>
      </c>
      <c r="C57" s="36">
        <v>193809.32</v>
      </c>
      <c r="D57" s="36">
        <v>193809.32</v>
      </c>
      <c r="E57" s="36">
        <v>122144.02</v>
      </c>
      <c r="F57" s="36">
        <v>19380.93</v>
      </c>
      <c r="G57" s="36">
        <v>52284.37</v>
      </c>
    </row>
    <row r="58" spans="1:7" s="43" customFormat="1" ht="21.75" customHeight="1" x14ac:dyDescent="0.2">
      <c r="A58" s="181">
        <v>11</v>
      </c>
      <c r="B58" s="117" t="s">
        <v>146</v>
      </c>
      <c r="C58" s="8">
        <v>240000</v>
      </c>
      <c r="D58" s="8">
        <v>240000</v>
      </c>
      <c r="E58" s="8">
        <v>98000</v>
      </c>
      <c r="F58" s="8">
        <v>24000</v>
      </c>
      <c r="G58" s="8">
        <v>118000</v>
      </c>
    </row>
    <row r="59" spans="1:7" s="199" customFormat="1" ht="15" customHeight="1" x14ac:dyDescent="0.25">
      <c r="A59" s="66">
        <v>1</v>
      </c>
      <c r="B59" s="132" t="s">
        <v>176</v>
      </c>
      <c r="C59" s="36">
        <v>20000</v>
      </c>
      <c r="D59" s="36">
        <v>20000</v>
      </c>
      <c r="E59" s="36">
        <v>0</v>
      </c>
      <c r="F59" s="36">
        <v>2000</v>
      </c>
      <c r="G59" s="36">
        <v>18000</v>
      </c>
    </row>
    <row r="60" spans="1:7" s="199" customFormat="1" ht="15" customHeight="1" x14ac:dyDescent="0.25">
      <c r="A60" s="66">
        <v>2</v>
      </c>
      <c r="B60" s="132" t="s">
        <v>176</v>
      </c>
      <c r="C60" s="36">
        <v>20000</v>
      </c>
      <c r="D60" s="36">
        <v>20000</v>
      </c>
      <c r="E60" s="36">
        <v>8000</v>
      </c>
      <c r="F60" s="36">
        <v>2000</v>
      </c>
      <c r="G60" s="36">
        <v>10000</v>
      </c>
    </row>
    <row r="61" spans="1:7" s="199" customFormat="1" ht="15" customHeight="1" x14ac:dyDescent="0.25">
      <c r="A61" s="66">
        <v>3</v>
      </c>
      <c r="B61" s="132" t="s">
        <v>317</v>
      </c>
      <c r="C61" s="36">
        <v>20000</v>
      </c>
      <c r="D61" s="36">
        <v>20000</v>
      </c>
      <c r="E61" s="36">
        <v>8000</v>
      </c>
      <c r="F61" s="36">
        <v>2000</v>
      </c>
      <c r="G61" s="36">
        <v>10000</v>
      </c>
    </row>
    <row r="62" spans="1:7" s="199" customFormat="1" ht="15" customHeight="1" x14ac:dyDescent="0.25">
      <c r="A62" s="66">
        <v>4</v>
      </c>
      <c r="B62" s="132" t="s">
        <v>318</v>
      </c>
      <c r="C62" s="36">
        <v>20000</v>
      </c>
      <c r="D62" s="36">
        <v>20000</v>
      </c>
      <c r="E62" s="36">
        <v>6000</v>
      </c>
      <c r="F62" s="36">
        <v>2000</v>
      </c>
      <c r="G62" s="36">
        <v>12000</v>
      </c>
    </row>
    <row r="63" spans="1:7" s="199" customFormat="1" ht="15" customHeight="1" x14ac:dyDescent="0.25">
      <c r="A63" s="66">
        <v>5</v>
      </c>
      <c r="B63" s="132" t="s">
        <v>319</v>
      </c>
      <c r="C63" s="36">
        <v>20000</v>
      </c>
      <c r="D63" s="36">
        <v>20000</v>
      </c>
      <c r="E63" s="36">
        <v>6000</v>
      </c>
      <c r="F63" s="36">
        <v>2000</v>
      </c>
      <c r="G63" s="36">
        <v>12000</v>
      </c>
    </row>
    <row r="64" spans="1:7" s="199" customFormat="1" ht="15" customHeight="1" x14ac:dyDescent="0.25">
      <c r="A64" s="66">
        <v>6</v>
      </c>
      <c r="B64" s="132" t="s">
        <v>320</v>
      </c>
      <c r="C64" s="36">
        <v>20000</v>
      </c>
      <c r="D64" s="36">
        <v>20000</v>
      </c>
      <c r="E64" s="36">
        <v>9791.02</v>
      </c>
      <c r="F64" s="36">
        <v>2000</v>
      </c>
      <c r="G64" s="36">
        <v>8208.98</v>
      </c>
    </row>
    <row r="65" spans="1:7" s="199" customFormat="1" ht="15" customHeight="1" x14ac:dyDescent="0.25">
      <c r="A65" s="66">
        <v>7</v>
      </c>
      <c r="B65" s="132" t="s">
        <v>321</v>
      </c>
      <c r="C65" s="36">
        <v>20000</v>
      </c>
      <c r="D65" s="36">
        <v>20000</v>
      </c>
      <c r="E65" s="36">
        <v>12608.98</v>
      </c>
      <c r="F65" s="36">
        <v>2000</v>
      </c>
      <c r="G65" s="36">
        <v>5391.02</v>
      </c>
    </row>
    <row r="66" spans="1:7" s="199" customFormat="1" ht="15" customHeight="1" x14ac:dyDescent="0.25">
      <c r="A66" s="66">
        <v>8</v>
      </c>
      <c r="B66" s="132" t="s">
        <v>322</v>
      </c>
      <c r="C66" s="36">
        <v>20000</v>
      </c>
      <c r="D66" s="36">
        <v>20000</v>
      </c>
      <c r="E66" s="36">
        <v>12608.98</v>
      </c>
      <c r="F66" s="36">
        <v>2000</v>
      </c>
      <c r="G66" s="36">
        <v>5391.02</v>
      </c>
    </row>
    <row r="67" spans="1:7" s="199" customFormat="1" ht="15" customHeight="1" x14ac:dyDescent="0.25">
      <c r="A67" s="66">
        <v>9</v>
      </c>
      <c r="B67" s="132" t="s">
        <v>323</v>
      </c>
      <c r="C67" s="36">
        <v>20000</v>
      </c>
      <c r="D67" s="36">
        <v>20000</v>
      </c>
      <c r="E67" s="36">
        <v>7600</v>
      </c>
      <c r="F67" s="36">
        <v>2000</v>
      </c>
      <c r="G67" s="36">
        <v>10400</v>
      </c>
    </row>
    <row r="68" spans="1:7" s="199" customFormat="1" ht="15" customHeight="1" x14ac:dyDescent="0.25">
      <c r="A68" s="66">
        <v>10</v>
      </c>
      <c r="B68" s="132" t="s">
        <v>324</v>
      </c>
      <c r="C68" s="36">
        <v>20000</v>
      </c>
      <c r="D68" s="36">
        <v>20000</v>
      </c>
      <c r="E68" s="36">
        <v>10000</v>
      </c>
      <c r="F68" s="36">
        <v>2000</v>
      </c>
      <c r="G68" s="36">
        <v>8000</v>
      </c>
    </row>
    <row r="69" spans="1:7" s="199" customFormat="1" ht="15" customHeight="1" x14ac:dyDescent="0.25">
      <c r="A69" s="66">
        <v>11</v>
      </c>
      <c r="B69" s="132" t="s">
        <v>175</v>
      </c>
      <c r="C69" s="36">
        <v>20000</v>
      </c>
      <c r="D69" s="36">
        <v>20000</v>
      </c>
      <c r="E69" s="36">
        <v>7600</v>
      </c>
      <c r="F69" s="36">
        <v>2000</v>
      </c>
      <c r="G69" s="36">
        <v>10400</v>
      </c>
    </row>
    <row r="70" spans="1:7" s="199" customFormat="1" ht="15" customHeight="1" x14ac:dyDescent="0.25">
      <c r="A70" s="66">
        <v>12</v>
      </c>
      <c r="B70" s="132" t="s">
        <v>176</v>
      </c>
      <c r="C70" s="36">
        <v>20000</v>
      </c>
      <c r="D70" s="36">
        <v>20000</v>
      </c>
      <c r="E70" s="36">
        <v>9791.02</v>
      </c>
      <c r="F70" s="36">
        <v>2000</v>
      </c>
      <c r="G70" s="36">
        <v>8208.98</v>
      </c>
    </row>
    <row r="71" spans="1:7" s="17" customFormat="1" ht="19.5" customHeight="1" x14ac:dyDescent="0.25">
      <c r="A71" s="66"/>
      <c r="B71" s="181" t="s">
        <v>328</v>
      </c>
      <c r="C71" s="36"/>
      <c r="D71" s="36"/>
      <c r="E71" s="36"/>
      <c r="F71" s="36"/>
      <c r="G71" s="36"/>
    </row>
  </sheetData>
  <autoFilter ref="A4:G71">
    <filterColumn colId="3" showButton="0"/>
    <filterColumn colId="4" showButton="0"/>
    <filterColumn colId="5" showButton="0"/>
  </autoFilter>
  <customSheetViews>
    <customSheetView guid="{5A8639DD-81CE-471B-B41B-E591F69E5BD7}" scale="75" showPageBreaks="1" printArea="1" showAutoFilter="1" view="pageBreakPreview">
      <selection activeCell="L8" sqref="L8:L10"/>
      <pageMargins left="0.25" right="0.25" top="0.75" bottom="0.75" header="0.3" footer="0.3"/>
      <pageSetup paperSize="9" scale="45" orientation="landscape" r:id="rId1"/>
      <autoFilter ref="A7:Q43"/>
    </customSheetView>
    <customSheetView guid="{59F48B70-7D72-4FD9-9294-BEEB978AB486}" scale="75" showPageBreaks="1" printArea="1" showAutoFilter="1" view="pageBreakPreview">
      <selection activeCell="L8" sqref="L8:L10"/>
      <pageMargins left="0.25" right="0.25" top="0.75" bottom="0.75" header="0.3" footer="0.3"/>
      <pageSetup paperSize="9" scale="45" orientation="landscape" r:id="rId2"/>
      <autoFilter ref="A7:Q43"/>
    </customSheetView>
    <customSheetView guid="{82611403-6D2C-45F3-9CCF-9E5266CF6DC1}" scale="75" showPageBreaks="1" printArea="1" showAutoFilter="1" hiddenColumns="1" view="pageBreakPreview" topLeftCell="A25">
      <selection activeCell="S52" sqref="S52"/>
      <pageMargins left="0.25" right="0.25" top="0.75" bottom="0.75" header="0.3" footer="0.3"/>
      <pageSetup paperSize="9" scale="45" orientation="landscape" r:id="rId3"/>
      <autoFilter ref="A7:Q43"/>
    </customSheetView>
    <customSheetView guid="{6D451728-D387-4C6B-8CF0-C1427C7905CC}" scale="75" showPageBreaks="1" printArea="1" showAutoFilter="1" hiddenColumns="1" view="pageBreakPreview" topLeftCell="A28">
      <selection activeCell="S52" sqref="S52"/>
      <pageMargins left="0.25" right="0.25" top="0.75" bottom="0.75" header="0.3" footer="0.3"/>
      <pageSetup paperSize="9" scale="45" orientation="landscape" r:id="rId4"/>
      <autoFilter ref="A7:Q43"/>
    </customSheetView>
  </customSheetViews>
  <mergeCells count="6">
    <mergeCell ref="A4:A5"/>
    <mergeCell ref="B4:B5"/>
    <mergeCell ref="C4:C5"/>
    <mergeCell ref="A2:G2"/>
    <mergeCell ref="A6:B6"/>
    <mergeCell ref="D4:G4"/>
  </mergeCells>
  <pageMargins left="0.25" right="0.25" top="0.75" bottom="0.75" header="0.3" footer="0.3"/>
  <pageSetup paperSize="9" scale="61" fitToHeight="0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  <pageSetUpPr fitToPage="1"/>
  </sheetPr>
  <dimension ref="A1:G87"/>
  <sheetViews>
    <sheetView view="pageBreakPreview" topLeftCell="A70" zoomScaleNormal="75" zoomScaleSheetLayoutView="100" workbookViewId="0">
      <selection activeCell="B91" sqref="B91"/>
    </sheetView>
  </sheetViews>
  <sheetFormatPr defaultColWidth="9.140625" defaultRowHeight="15" outlineLevelRow="1" x14ac:dyDescent="0.25"/>
  <cols>
    <col min="1" max="1" width="4.7109375" style="20" customWidth="1"/>
    <col min="2" max="2" width="63.85546875" style="28" customWidth="1"/>
    <col min="3" max="7" width="18.7109375" style="17" customWidth="1"/>
    <col min="8" max="16384" width="9.140625" style="17"/>
  </cols>
  <sheetData>
    <row r="1" spans="1:7" s="14" customFormat="1" x14ac:dyDescent="0.2">
      <c r="A1" s="20"/>
      <c r="B1" s="28"/>
      <c r="C1" s="29"/>
      <c r="D1" s="20"/>
      <c r="E1" s="20"/>
      <c r="F1" s="20"/>
      <c r="G1" s="19" t="s">
        <v>473</v>
      </c>
    </row>
    <row r="2" spans="1:7" s="14" customFormat="1" ht="33" customHeight="1" x14ac:dyDescent="0.25">
      <c r="A2" s="259" t="s">
        <v>343</v>
      </c>
      <c r="B2" s="259"/>
      <c r="C2" s="259"/>
      <c r="D2" s="259"/>
      <c r="E2" s="259"/>
      <c r="F2" s="259"/>
      <c r="G2" s="259"/>
    </row>
    <row r="3" spans="1:7" s="14" customFormat="1" ht="18" customHeight="1" x14ac:dyDescent="0.25">
      <c r="A3" s="148"/>
      <c r="B3" s="148"/>
      <c r="C3" s="148"/>
      <c r="D3" s="148"/>
      <c r="E3" s="148"/>
      <c r="F3" s="148"/>
      <c r="G3" s="149" t="s">
        <v>51</v>
      </c>
    </row>
    <row r="4" spans="1:7" s="20" customFormat="1" ht="18" customHeight="1" x14ac:dyDescent="0.25">
      <c r="A4" s="258" t="s">
        <v>0</v>
      </c>
      <c r="B4" s="260" t="s">
        <v>1</v>
      </c>
      <c r="C4" s="258" t="s">
        <v>55</v>
      </c>
      <c r="D4" s="258" t="s">
        <v>56</v>
      </c>
      <c r="E4" s="258"/>
      <c r="F4" s="258"/>
      <c r="G4" s="258"/>
    </row>
    <row r="5" spans="1:7" s="20" customFormat="1" ht="45.75" customHeight="1" x14ac:dyDescent="0.25">
      <c r="A5" s="258"/>
      <c r="B5" s="260"/>
      <c r="C5" s="258"/>
      <c r="D5" s="181" t="s">
        <v>2</v>
      </c>
      <c r="E5" s="180" t="s">
        <v>3</v>
      </c>
      <c r="F5" s="180" t="s">
        <v>4</v>
      </c>
      <c r="G5" s="180" t="s">
        <v>54</v>
      </c>
    </row>
    <row r="6" spans="1:7" s="20" customFormat="1" ht="26.25" customHeight="1" x14ac:dyDescent="0.25">
      <c r="A6" s="262" t="s">
        <v>13</v>
      </c>
      <c r="B6" s="262"/>
      <c r="C6" s="166">
        <f>C7+C12+C18+C21+C29+C32+C36+C38+C40+C46+C51+C53+C57+C72</f>
        <v>73059780.62000002</v>
      </c>
      <c r="D6" s="166">
        <f t="shared" ref="D6:G6" si="0">D7+D12+D18+D21+D29+D32+D36+D38+D40+D46+D51+D53+D57+D72</f>
        <v>73059780.619000018</v>
      </c>
      <c r="E6" s="166">
        <f t="shared" si="0"/>
        <v>53461755.339000002</v>
      </c>
      <c r="F6" s="166">
        <f t="shared" si="0"/>
        <v>7305978.0200000005</v>
      </c>
      <c r="G6" s="166">
        <f t="shared" si="0"/>
        <v>12292047.260000002</v>
      </c>
    </row>
    <row r="7" spans="1:7" s="20" customFormat="1" ht="21.75" customHeight="1" x14ac:dyDescent="0.25">
      <c r="A7" s="181">
        <v>1</v>
      </c>
      <c r="B7" s="117" t="s">
        <v>177</v>
      </c>
      <c r="C7" s="49">
        <v>4357046.7100000009</v>
      </c>
      <c r="D7" s="49">
        <v>4357046.71</v>
      </c>
      <c r="E7" s="49">
        <v>1941012.15</v>
      </c>
      <c r="F7" s="49">
        <v>435704.67000000004</v>
      </c>
      <c r="G7" s="49">
        <v>1980329.8900000001</v>
      </c>
    </row>
    <row r="8" spans="1:7" s="20" customFormat="1" x14ac:dyDescent="0.25">
      <c r="A8" s="66"/>
      <c r="B8" s="125" t="s">
        <v>29</v>
      </c>
      <c r="C8" s="50">
        <v>1076733.6200000001</v>
      </c>
      <c r="D8" s="50">
        <v>1076733.6200000001</v>
      </c>
      <c r="E8" s="36">
        <v>694493.18</v>
      </c>
      <c r="F8" s="36">
        <v>107673.35999999999</v>
      </c>
      <c r="G8" s="36">
        <v>274567.07999999996</v>
      </c>
    </row>
    <row r="9" spans="1:7" s="20" customFormat="1" x14ac:dyDescent="0.25">
      <c r="A9" s="66"/>
      <c r="B9" s="125" t="s">
        <v>27</v>
      </c>
      <c r="C9" s="50">
        <v>482902.85</v>
      </c>
      <c r="D9" s="50">
        <v>482902.85</v>
      </c>
      <c r="E9" s="50">
        <v>183503.08</v>
      </c>
      <c r="F9" s="50">
        <v>48290.29</v>
      </c>
      <c r="G9" s="50">
        <v>251109.48</v>
      </c>
    </row>
    <row r="10" spans="1:7" s="29" customFormat="1" x14ac:dyDescent="0.25">
      <c r="A10" s="125"/>
      <c r="B10" s="125" t="s">
        <v>28</v>
      </c>
      <c r="C10" s="36">
        <v>630870.66999999993</v>
      </c>
      <c r="D10" s="36">
        <v>630870.66999999993</v>
      </c>
      <c r="E10" s="36">
        <v>239730.85</v>
      </c>
      <c r="F10" s="36">
        <v>63087.07</v>
      </c>
      <c r="G10" s="36">
        <v>328052.75</v>
      </c>
    </row>
    <row r="11" spans="1:7" s="20" customFormat="1" x14ac:dyDescent="0.25">
      <c r="A11" s="181"/>
      <c r="B11" s="125" t="s">
        <v>41</v>
      </c>
      <c r="C11" s="50">
        <v>2166539.5700000003</v>
      </c>
      <c r="D11" s="50">
        <v>2166539.5700000003</v>
      </c>
      <c r="E11" s="36">
        <v>823285.03999999992</v>
      </c>
      <c r="F11" s="36">
        <v>216653.95</v>
      </c>
      <c r="G11" s="36">
        <v>1126600.58</v>
      </c>
    </row>
    <row r="12" spans="1:7" s="37" customFormat="1" ht="21.75" customHeight="1" x14ac:dyDescent="0.25">
      <c r="A12" s="184">
        <v>2</v>
      </c>
      <c r="B12" s="131" t="s">
        <v>178</v>
      </c>
      <c r="C12" s="49">
        <v>6224328.2999999998</v>
      </c>
      <c r="D12" s="49">
        <v>6224328.2990000006</v>
      </c>
      <c r="E12" s="8">
        <v>4708147.2790000001</v>
      </c>
      <c r="F12" s="8">
        <v>622432.83000000007</v>
      </c>
      <c r="G12" s="8">
        <v>893748.19000000006</v>
      </c>
    </row>
    <row r="13" spans="1:7" s="20" customFormat="1" ht="15" customHeight="1" x14ac:dyDescent="0.25">
      <c r="A13" s="181"/>
      <c r="B13" s="125" t="s">
        <v>29</v>
      </c>
      <c r="C13" s="50">
        <v>1234869.96</v>
      </c>
      <c r="D13" s="50">
        <v>1234869.96</v>
      </c>
      <c r="E13" s="36">
        <v>796491.12000000011</v>
      </c>
      <c r="F13" s="36">
        <v>123486.99</v>
      </c>
      <c r="G13" s="36">
        <v>314891.84999999998</v>
      </c>
    </row>
    <row r="14" spans="1:7" s="20" customFormat="1" x14ac:dyDescent="0.25">
      <c r="A14" s="181"/>
      <c r="B14" s="125" t="s">
        <v>27</v>
      </c>
      <c r="C14" s="50">
        <v>639914.30000000005</v>
      </c>
      <c r="D14" s="50">
        <v>639914.30000000005</v>
      </c>
      <c r="E14" s="36">
        <v>426196.87</v>
      </c>
      <c r="F14" s="36">
        <v>63991.43</v>
      </c>
      <c r="G14" s="36">
        <v>149726</v>
      </c>
    </row>
    <row r="15" spans="1:7" s="27" customFormat="1" x14ac:dyDescent="0.25">
      <c r="A15" s="66"/>
      <c r="B15" s="125" t="s">
        <v>28</v>
      </c>
      <c r="C15" s="50">
        <v>861032.8899999999</v>
      </c>
      <c r="D15" s="50">
        <v>861032.89000000013</v>
      </c>
      <c r="E15" s="50">
        <v>735894.18</v>
      </c>
      <c r="F15" s="50">
        <v>86103.29</v>
      </c>
      <c r="G15" s="50">
        <v>39035.42</v>
      </c>
    </row>
    <row r="16" spans="1:7" s="200" customFormat="1" outlineLevel="1" x14ac:dyDescent="0.25">
      <c r="A16" s="125"/>
      <c r="B16" s="129" t="s">
        <v>60</v>
      </c>
      <c r="C16" s="25">
        <v>1133276</v>
      </c>
      <c r="D16" s="36">
        <v>1133276</v>
      </c>
      <c r="E16" s="36">
        <v>736629.39999999991</v>
      </c>
      <c r="F16" s="36">
        <v>113327.6</v>
      </c>
      <c r="G16" s="36">
        <v>283319</v>
      </c>
    </row>
    <row r="17" spans="1:7" ht="15" customHeight="1" outlineLevel="1" x14ac:dyDescent="0.25">
      <c r="A17" s="66"/>
      <c r="B17" s="125" t="s">
        <v>41</v>
      </c>
      <c r="C17" s="24">
        <v>2355235.15</v>
      </c>
      <c r="D17" s="50">
        <v>2355235.1489999997</v>
      </c>
      <c r="E17" s="36">
        <v>2012935.709</v>
      </c>
      <c r="F17" s="36">
        <v>235523.52</v>
      </c>
      <c r="G17" s="36">
        <v>106775.92000000001</v>
      </c>
    </row>
    <row r="18" spans="1:7" ht="21.75" customHeight="1" outlineLevel="1" x14ac:dyDescent="0.25">
      <c r="A18" s="181">
        <v>3</v>
      </c>
      <c r="B18" s="117" t="s">
        <v>179</v>
      </c>
      <c r="C18" s="49">
        <v>1317915.48</v>
      </c>
      <c r="D18" s="8">
        <v>1317915.48</v>
      </c>
      <c r="E18" s="8">
        <v>853442.47</v>
      </c>
      <c r="F18" s="8">
        <v>131791.54</v>
      </c>
      <c r="G18" s="8">
        <v>332681.46999999997</v>
      </c>
    </row>
    <row r="19" spans="1:7" s="19" customFormat="1" ht="15" customHeight="1" x14ac:dyDescent="0.2">
      <c r="A19" s="66"/>
      <c r="B19" s="125" t="s">
        <v>29</v>
      </c>
      <c r="C19" s="50">
        <v>640518.56999999995</v>
      </c>
      <c r="D19" s="36">
        <v>640518.57000000007</v>
      </c>
      <c r="E19" s="36">
        <v>413134.48000000004</v>
      </c>
      <c r="F19" s="36">
        <v>64051.85</v>
      </c>
      <c r="G19" s="36">
        <v>163332.24</v>
      </c>
    </row>
    <row r="20" spans="1:7" s="19" customFormat="1" ht="15" customHeight="1" x14ac:dyDescent="0.2">
      <c r="A20" s="66"/>
      <c r="B20" s="125" t="s">
        <v>60</v>
      </c>
      <c r="C20" s="50">
        <v>677396.91</v>
      </c>
      <c r="D20" s="36">
        <v>677396.91</v>
      </c>
      <c r="E20" s="36">
        <v>440307.99</v>
      </c>
      <c r="F20" s="36">
        <v>67739.69</v>
      </c>
      <c r="G20" s="36">
        <v>169349.23</v>
      </c>
    </row>
    <row r="21" spans="1:7" s="19" customFormat="1" ht="21.75" customHeight="1" x14ac:dyDescent="0.2">
      <c r="A21" s="184">
        <v>4</v>
      </c>
      <c r="B21" s="131" t="s">
        <v>180</v>
      </c>
      <c r="C21" s="49">
        <v>4657714.01</v>
      </c>
      <c r="D21" s="8">
        <v>4657714.01</v>
      </c>
      <c r="E21" s="8">
        <v>3492486.72</v>
      </c>
      <c r="F21" s="8">
        <v>465771.38</v>
      </c>
      <c r="G21" s="8">
        <v>699455.91</v>
      </c>
    </row>
    <row r="22" spans="1:7" s="19" customFormat="1" ht="15" customHeight="1" x14ac:dyDescent="0.2">
      <c r="A22" s="66"/>
      <c r="B22" s="125" t="s">
        <v>29</v>
      </c>
      <c r="C22" s="50">
        <v>860259.35</v>
      </c>
      <c r="D22" s="36">
        <v>860259.35</v>
      </c>
      <c r="E22" s="36">
        <v>554867.28</v>
      </c>
      <c r="F22" s="36">
        <v>86025.93</v>
      </c>
      <c r="G22" s="36">
        <v>219366.14</v>
      </c>
    </row>
    <row r="23" spans="1:7" s="19" customFormat="1" ht="15" customHeight="1" x14ac:dyDescent="0.2">
      <c r="A23" s="66"/>
      <c r="B23" s="125" t="s">
        <v>27</v>
      </c>
      <c r="C23" s="50">
        <v>475039.43000000005</v>
      </c>
      <c r="D23" s="36">
        <v>475039.43</v>
      </c>
      <c r="E23" s="36">
        <v>358753.44</v>
      </c>
      <c r="F23" s="36">
        <v>47503.94</v>
      </c>
      <c r="G23" s="36">
        <v>68782.05</v>
      </c>
    </row>
    <row r="24" spans="1:7" s="19" customFormat="1" ht="15" customHeight="1" x14ac:dyDescent="0.2">
      <c r="A24" s="66"/>
      <c r="B24" s="125" t="s">
        <v>28</v>
      </c>
      <c r="C24" s="50">
        <v>1116680.17</v>
      </c>
      <c r="D24" s="36">
        <v>1116680.17</v>
      </c>
      <c r="E24" s="36">
        <v>839558.57</v>
      </c>
      <c r="F24" s="36">
        <v>111668.01000000001</v>
      </c>
      <c r="G24" s="36">
        <v>165453.59000000003</v>
      </c>
    </row>
    <row r="25" spans="1:7" s="19" customFormat="1" ht="15" customHeight="1" x14ac:dyDescent="0.2">
      <c r="A25" s="66"/>
      <c r="B25" s="125" t="s">
        <v>60</v>
      </c>
      <c r="C25" s="50">
        <v>852232.52</v>
      </c>
      <c r="D25" s="36">
        <v>852232.52</v>
      </c>
      <c r="E25" s="36">
        <v>553951.14</v>
      </c>
      <c r="F25" s="36">
        <v>85223.25</v>
      </c>
      <c r="G25" s="36">
        <v>213058.13</v>
      </c>
    </row>
    <row r="26" spans="1:7" s="19" customFormat="1" ht="15" customHeight="1" x14ac:dyDescent="0.2">
      <c r="A26" s="66"/>
      <c r="B26" s="125" t="s">
        <v>41</v>
      </c>
      <c r="C26" s="50">
        <v>1284182.54</v>
      </c>
      <c r="D26" s="36">
        <v>1284182.54</v>
      </c>
      <c r="E26" s="36">
        <v>1155764.29</v>
      </c>
      <c r="F26" s="36">
        <v>128418.25</v>
      </c>
      <c r="G26" s="36">
        <v>0</v>
      </c>
    </row>
    <row r="27" spans="1:7" s="19" customFormat="1" ht="15" customHeight="1" x14ac:dyDescent="0.2">
      <c r="A27" s="66"/>
      <c r="B27" s="125" t="s">
        <v>42</v>
      </c>
      <c r="C27" s="50">
        <v>49320</v>
      </c>
      <c r="D27" s="36">
        <v>49320</v>
      </c>
      <c r="E27" s="36">
        <v>29592</v>
      </c>
      <c r="F27" s="36">
        <v>4932</v>
      </c>
      <c r="G27" s="36">
        <v>14796</v>
      </c>
    </row>
    <row r="28" spans="1:7" s="19" customFormat="1" ht="15" customHeight="1" x14ac:dyDescent="0.2">
      <c r="A28" s="66"/>
      <c r="B28" s="125" t="s">
        <v>185</v>
      </c>
      <c r="C28" s="50">
        <v>20000</v>
      </c>
      <c r="D28" s="36">
        <v>20000</v>
      </c>
      <c r="E28" s="36"/>
      <c r="F28" s="36">
        <v>2000</v>
      </c>
      <c r="G28" s="36">
        <v>18000</v>
      </c>
    </row>
    <row r="29" spans="1:7" s="19" customFormat="1" ht="21.75" customHeight="1" x14ac:dyDescent="0.2">
      <c r="A29" s="184">
        <v>5</v>
      </c>
      <c r="B29" s="131" t="s">
        <v>181</v>
      </c>
      <c r="C29" s="49">
        <v>8467010.540000001</v>
      </c>
      <c r="D29" s="8">
        <v>8467010.540000001</v>
      </c>
      <c r="E29" s="8">
        <v>6394351.6400000006</v>
      </c>
      <c r="F29" s="8">
        <v>846701.05</v>
      </c>
      <c r="G29" s="8">
        <v>1225957.8500000001</v>
      </c>
    </row>
    <row r="30" spans="1:7" s="19" customFormat="1" ht="15" customHeight="1" x14ac:dyDescent="0.2">
      <c r="A30" s="66"/>
      <c r="B30" s="125" t="s">
        <v>60</v>
      </c>
      <c r="C30" s="50">
        <v>982057.94</v>
      </c>
      <c r="D30" s="36">
        <v>982057.94000000006</v>
      </c>
      <c r="E30" s="36">
        <v>638337.66</v>
      </c>
      <c r="F30" s="36">
        <v>98205.79</v>
      </c>
      <c r="G30" s="36">
        <v>245514.49</v>
      </c>
    </row>
    <row r="31" spans="1:7" s="19" customFormat="1" ht="15" customHeight="1" x14ac:dyDescent="0.2">
      <c r="A31" s="66"/>
      <c r="B31" s="125" t="s">
        <v>37</v>
      </c>
      <c r="C31" s="50">
        <v>7484952.6000000006</v>
      </c>
      <c r="D31" s="36">
        <v>7484952.6000000006</v>
      </c>
      <c r="E31" s="36">
        <v>5756013.9800000004</v>
      </c>
      <c r="F31" s="36">
        <v>748495.26</v>
      </c>
      <c r="G31" s="36">
        <v>980443.36</v>
      </c>
    </row>
    <row r="32" spans="1:7" s="19" customFormat="1" ht="21.75" customHeight="1" x14ac:dyDescent="0.2">
      <c r="A32" s="184">
        <v>6</v>
      </c>
      <c r="B32" s="131" t="s">
        <v>43</v>
      </c>
      <c r="C32" s="49">
        <v>4033508.29</v>
      </c>
      <c r="D32" s="8">
        <v>4033508.29</v>
      </c>
      <c r="E32" s="8">
        <v>3046136.6399999997</v>
      </c>
      <c r="F32" s="8">
        <v>403350.83000000007</v>
      </c>
      <c r="G32" s="8">
        <v>584020.82000000007</v>
      </c>
    </row>
    <row r="33" spans="1:7" s="19" customFormat="1" ht="15" customHeight="1" x14ac:dyDescent="0.2">
      <c r="A33" s="66"/>
      <c r="B33" s="125" t="s">
        <v>26</v>
      </c>
      <c r="C33" s="50">
        <v>2890696.72</v>
      </c>
      <c r="D33" s="36">
        <v>2890696.7199999997</v>
      </c>
      <c r="E33" s="36">
        <v>2183076.5099999998</v>
      </c>
      <c r="F33" s="36">
        <v>289069.67000000004</v>
      </c>
      <c r="G33" s="36">
        <v>418550.54000000004</v>
      </c>
    </row>
    <row r="34" spans="1:7" s="19" customFormat="1" ht="15" customHeight="1" x14ac:dyDescent="0.2">
      <c r="A34" s="66"/>
      <c r="B34" s="125" t="s">
        <v>27</v>
      </c>
      <c r="C34" s="50">
        <v>406277.57</v>
      </c>
      <c r="D34" s="36">
        <v>406277.57</v>
      </c>
      <c r="E34" s="36">
        <v>306823.96000000002</v>
      </c>
      <c r="F34" s="36">
        <v>40627.760000000002</v>
      </c>
      <c r="G34" s="36">
        <v>58825.85</v>
      </c>
    </row>
    <row r="35" spans="1:7" s="19" customFormat="1" ht="15" customHeight="1" x14ac:dyDescent="0.2">
      <c r="A35" s="66"/>
      <c r="B35" s="125" t="s">
        <v>28</v>
      </c>
      <c r="C35" s="50">
        <v>736534</v>
      </c>
      <c r="D35" s="36">
        <v>736534</v>
      </c>
      <c r="E35" s="36">
        <v>556236.17000000004</v>
      </c>
      <c r="F35" s="36">
        <v>73653.399999999994</v>
      </c>
      <c r="G35" s="36">
        <v>106644.43</v>
      </c>
    </row>
    <row r="36" spans="1:7" s="19" customFormat="1" ht="21.75" customHeight="1" x14ac:dyDescent="0.2">
      <c r="A36" s="184">
        <v>7</v>
      </c>
      <c r="B36" s="131" t="s">
        <v>182</v>
      </c>
      <c r="C36" s="49">
        <v>17207752.620000001</v>
      </c>
      <c r="D36" s="8">
        <v>17207752.619999997</v>
      </c>
      <c r="E36" s="8">
        <v>12928184.539999999</v>
      </c>
      <c r="F36" s="8">
        <v>1720775.26</v>
      </c>
      <c r="G36" s="8">
        <v>2558792.8200000003</v>
      </c>
    </row>
    <row r="37" spans="1:7" s="19" customFormat="1" ht="15" customHeight="1" x14ac:dyDescent="0.2">
      <c r="A37" s="66"/>
      <c r="B37" s="125" t="s">
        <v>41</v>
      </c>
      <c r="C37" s="50">
        <v>17207752.620000001</v>
      </c>
      <c r="D37" s="36">
        <v>17207752.619999997</v>
      </c>
      <c r="E37" s="36">
        <v>12928184.539999999</v>
      </c>
      <c r="F37" s="36">
        <v>1720775.26</v>
      </c>
      <c r="G37" s="36">
        <v>2558792.8200000003</v>
      </c>
    </row>
    <row r="38" spans="1:7" s="19" customFormat="1" ht="21.75" customHeight="1" x14ac:dyDescent="0.2">
      <c r="A38" s="184">
        <v>8</v>
      </c>
      <c r="B38" s="131" t="s">
        <v>44</v>
      </c>
      <c r="C38" s="49">
        <v>4319123.9799999995</v>
      </c>
      <c r="D38" s="8">
        <v>4319123.9800000004</v>
      </c>
      <c r="E38" s="8">
        <v>3244957.85</v>
      </c>
      <c r="F38" s="8">
        <v>431912.38999999996</v>
      </c>
      <c r="G38" s="8">
        <v>642253.74</v>
      </c>
    </row>
    <row r="39" spans="1:7" s="19" customFormat="1" ht="15" customHeight="1" x14ac:dyDescent="0.2">
      <c r="A39" s="66"/>
      <c r="B39" s="125" t="s">
        <v>41</v>
      </c>
      <c r="C39" s="50">
        <v>4319123.9799999995</v>
      </c>
      <c r="D39" s="36">
        <v>4319123.9800000004</v>
      </c>
      <c r="E39" s="36">
        <v>3244957.85</v>
      </c>
      <c r="F39" s="36">
        <v>431912.38999999996</v>
      </c>
      <c r="G39" s="36">
        <v>642253.74</v>
      </c>
    </row>
    <row r="40" spans="1:7" s="19" customFormat="1" ht="21.75" customHeight="1" x14ac:dyDescent="0.2">
      <c r="A40" s="184">
        <v>9</v>
      </c>
      <c r="B40" s="131" t="s">
        <v>45</v>
      </c>
      <c r="C40" s="49">
        <v>10296150.710000001</v>
      </c>
      <c r="D40" s="8">
        <v>10296150.710000001</v>
      </c>
      <c r="E40" s="8">
        <v>7798586.9900000002</v>
      </c>
      <c r="F40" s="8">
        <v>1029615.06</v>
      </c>
      <c r="G40" s="8">
        <v>1467948.6600000001</v>
      </c>
    </row>
    <row r="41" spans="1:7" s="19" customFormat="1" ht="15" customHeight="1" x14ac:dyDescent="0.2">
      <c r="A41" s="66"/>
      <c r="B41" s="125" t="s">
        <v>26</v>
      </c>
      <c r="C41" s="50">
        <v>2444494.19</v>
      </c>
      <c r="D41" s="36">
        <v>2444494.19</v>
      </c>
      <c r="E41" s="36">
        <v>1875263.08</v>
      </c>
      <c r="F41" s="36">
        <v>244449.42</v>
      </c>
      <c r="G41" s="36">
        <v>324781.69</v>
      </c>
    </row>
    <row r="42" spans="1:7" s="19" customFormat="1" ht="15" customHeight="1" x14ac:dyDescent="0.2">
      <c r="A42" s="66"/>
      <c r="B42" s="125" t="s">
        <v>27</v>
      </c>
      <c r="C42" s="50">
        <v>320721.03999999998</v>
      </c>
      <c r="D42" s="36">
        <v>320721.03999999998</v>
      </c>
      <c r="E42" s="36">
        <v>246037.13</v>
      </c>
      <c r="F42" s="36">
        <v>32072.1</v>
      </c>
      <c r="G42" s="36">
        <v>42611.81</v>
      </c>
    </row>
    <row r="43" spans="1:7" s="19" customFormat="1" ht="15" customHeight="1" x14ac:dyDescent="0.2">
      <c r="A43" s="66"/>
      <c r="B43" s="125" t="s">
        <v>28</v>
      </c>
      <c r="C43" s="50">
        <v>783150.69</v>
      </c>
      <c r="D43" s="36">
        <v>783150.69000000006</v>
      </c>
      <c r="E43" s="36">
        <v>600784.25</v>
      </c>
      <c r="F43" s="36">
        <v>78315.060000000012</v>
      </c>
      <c r="G43" s="36">
        <v>104051.38</v>
      </c>
    </row>
    <row r="44" spans="1:7" s="19" customFormat="1" ht="15" customHeight="1" x14ac:dyDescent="0.2">
      <c r="A44" s="66"/>
      <c r="B44" s="125" t="s">
        <v>60</v>
      </c>
      <c r="C44" s="50">
        <v>853494.39</v>
      </c>
      <c r="D44" s="36">
        <v>853494.39</v>
      </c>
      <c r="E44" s="36">
        <v>554771.53</v>
      </c>
      <c r="F44" s="36">
        <v>85349.440000000002</v>
      </c>
      <c r="G44" s="36">
        <v>213373.42</v>
      </c>
    </row>
    <row r="45" spans="1:7" s="19" customFormat="1" ht="15" customHeight="1" x14ac:dyDescent="0.2">
      <c r="A45" s="66"/>
      <c r="B45" s="125" t="s">
        <v>37</v>
      </c>
      <c r="C45" s="50">
        <v>5894290.4000000004</v>
      </c>
      <c r="D45" s="36">
        <v>5894290.4000000004</v>
      </c>
      <c r="E45" s="36">
        <v>4521731</v>
      </c>
      <c r="F45" s="36">
        <v>589429.04</v>
      </c>
      <c r="G45" s="36">
        <v>783130.36</v>
      </c>
    </row>
    <row r="46" spans="1:7" s="19" customFormat="1" ht="21.75" customHeight="1" x14ac:dyDescent="0.2">
      <c r="A46" s="184">
        <v>10</v>
      </c>
      <c r="B46" s="131" t="s">
        <v>46</v>
      </c>
      <c r="C46" s="49">
        <v>6811290.2899999991</v>
      </c>
      <c r="D46" s="8">
        <v>6811290.29</v>
      </c>
      <c r="E46" s="8">
        <v>5120962.3499999996</v>
      </c>
      <c r="F46" s="8">
        <v>681129.03</v>
      </c>
      <c r="G46" s="8">
        <v>1009198.9099999999</v>
      </c>
    </row>
    <row r="47" spans="1:7" s="19" customFormat="1" ht="15" customHeight="1" x14ac:dyDescent="0.2">
      <c r="A47" s="66"/>
      <c r="B47" s="125" t="s">
        <v>27</v>
      </c>
      <c r="C47" s="50">
        <v>2143694.0299999998</v>
      </c>
      <c r="D47" s="36">
        <v>2143694.0299999998</v>
      </c>
      <c r="E47" s="36">
        <v>1607770.52</v>
      </c>
      <c r="F47" s="36">
        <v>214369.4</v>
      </c>
      <c r="G47" s="36">
        <v>321554.11</v>
      </c>
    </row>
    <row r="48" spans="1:7" s="19" customFormat="1" ht="15" customHeight="1" x14ac:dyDescent="0.2">
      <c r="A48" s="66"/>
      <c r="B48" s="125" t="s">
        <v>28</v>
      </c>
      <c r="C48" s="50">
        <v>4597176.26</v>
      </c>
      <c r="D48" s="36">
        <v>4597176.26</v>
      </c>
      <c r="E48" s="36">
        <v>3482939.83</v>
      </c>
      <c r="F48" s="36">
        <v>459717.63</v>
      </c>
      <c r="G48" s="36">
        <v>654518.79999999993</v>
      </c>
    </row>
    <row r="49" spans="1:7" s="19" customFormat="1" ht="15" customHeight="1" x14ac:dyDescent="0.2">
      <c r="A49" s="66"/>
      <c r="B49" s="125" t="s">
        <v>42</v>
      </c>
      <c r="C49" s="50">
        <v>50420</v>
      </c>
      <c r="D49" s="36">
        <v>50420</v>
      </c>
      <c r="E49" s="36">
        <v>30252</v>
      </c>
      <c r="F49" s="36">
        <v>5042</v>
      </c>
      <c r="G49" s="36">
        <v>15126</v>
      </c>
    </row>
    <row r="50" spans="1:7" s="19" customFormat="1" ht="15" customHeight="1" x14ac:dyDescent="0.2">
      <c r="A50" s="66"/>
      <c r="B50" s="125" t="s">
        <v>185</v>
      </c>
      <c r="C50" s="50">
        <v>20000</v>
      </c>
      <c r="D50" s="36">
        <v>20000</v>
      </c>
      <c r="E50" s="36"/>
      <c r="F50" s="36">
        <v>2000</v>
      </c>
      <c r="G50" s="36">
        <v>18000</v>
      </c>
    </row>
    <row r="51" spans="1:7" s="19" customFormat="1" ht="21.75" customHeight="1" x14ac:dyDescent="0.2">
      <c r="A51" s="184">
        <v>11</v>
      </c>
      <c r="B51" s="131" t="s">
        <v>183</v>
      </c>
      <c r="C51" s="49">
        <v>487016.08999999997</v>
      </c>
      <c r="D51" s="8">
        <v>487016.08999999997</v>
      </c>
      <c r="E51" s="8">
        <v>316560.27999999997</v>
      </c>
      <c r="F51" s="8">
        <v>48701.61</v>
      </c>
      <c r="G51" s="8">
        <v>121754.20000000001</v>
      </c>
    </row>
    <row r="52" spans="1:7" s="19" customFormat="1" ht="15" customHeight="1" x14ac:dyDescent="0.2">
      <c r="A52" s="66"/>
      <c r="B52" s="125" t="s">
        <v>60</v>
      </c>
      <c r="C52" s="50">
        <v>487016.08999999997</v>
      </c>
      <c r="D52" s="36">
        <v>487016.08999999997</v>
      </c>
      <c r="E52" s="36">
        <v>316560.27999999997</v>
      </c>
      <c r="F52" s="36">
        <v>48701.61</v>
      </c>
      <c r="G52" s="36">
        <v>121754.20000000001</v>
      </c>
    </row>
    <row r="53" spans="1:7" s="19" customFormat="1" ht="21.75" customHeight="1" x14ac:dyDescent="0.2">
      <c r="A53" s="184">
        <v>12</v>
      </c>
      <c r="B53" s="131" t="s">
        <v>184</v>
      </c>
      <c r="C53" s="49">
        <v>2203855.37</v>
      </c>
      <c r="D53" s="8">
        <v>2203855.37</v>
      </c>
      <c r="E53" s="8">
        <v>1536041.2800000003</v>
      </c>
      <c r="F53" s="8">
        <v>220385.53999999998</v>
      </c>
      <c r="G53" s="8">
        <v>447428.55</v>
      </c>
    </row>
    <row r="54" spans="1:7" s="19" customFormat="1" ht="15" customHeight="1" x14ac:dyDescent="0.25">
      <c r="A54" s="66"/>
      <c r="B54" s="125" t="s">
        <v>29</v>
      </c>
      <c r="C54" s="24">
        <v>952247.00000000012</v>
      </c>
      <c r="D54" s="50">
        <v>952247.00000000012</v>
      </c>
      <c r="E54" s="24">
        <v>590788.69000000006</v>
      </c>
      <c r="F54" s="24">
        <v>95224.700000000012</v>
      </c>
      <c r="G54" s="24">
        <v>266233.61</v>
      </c>
    </row>
    <row r="55" spans="1:7" s="19" customFormat="1" ht="15" customHeight="1" x14ac:dyDescent="0.25">
      <c r="A55" s="66"/>
      <c r="B55" s="125" t="s">
        <v>27</v>
      </c>
      <c r="C55" s="24">
        <v>526828.6</v>
      </c>
      <c r="D55" s="50">
        <v>526828.6</v>
      </c>
      <c r="E55" s="24">
        <v>474145.74</v>
      </c>
      <c r="F55" s="24">
        <v>52682.86</v>
      </c>
      <c r="G55" s="24">
        <v>0</v>
      </c>
    </row>
    <row r="56" spans="1:7" s="19" customFormat="1" ht="15" customHeight="1" x14ac:dyDescent="0.25">
      <c r="A56" s="66"/>
      <c r="B56" s="125" t="s">
        <v>28</v>
      </c>
      <c r="C56" s="24">
        <v>724779.77</v>
      </c>
      <c r="D56" s="50">
        <v>724779.77</v>
      </c>
      <c r="E56" s="24">
        <v>471106.85</v>
      </c>
      <c r="F56" s="24">
        <v>72477.98</v>
      </c>
      <c r="G56" s="24">
        <v>181194.94</v>
      </c>
    </row>
    <row r="57" spans="1:7" s="19" customFormat="1" ht="21.75" customHeight="1" x14ac:dyDescent="0.2">
      <c r="A57" s="181">
        <v>13</v>
      </c>
      <c r="B57" s="117" t="s">
        <v>132</v>
      </c>
      <c r="C57" s="49">
        <v>2397068.23</v>
      </c>
      <c r="D57" s="49">
        <v>2397068.23</v>
      </c>
      <c r="E57" s="49">
        <v>1863241.15</v>
      </c>
      <c r="F57" s="49">
        <v>239706.82999999996</v>
      </c>
      <c r="G57" s="49">
        <v>294120.25</v>
      </c>
    </row>
    <row r="58" spans="1:7" s="19" customFormat="1" ht="15" customHeight="1" x14ac:dyDescent="0.2">
      <c r="A58" s="66">
        <v>1</v>
      </c>
      <c r="B58" s="67" t="s">
        <v>329</v>
      </c>
      <c r="C58" s="50">
        <v>68216.97</v>
      </c>
      <c r="D58" s="50">
        <v>68216.97</v>
      </c>
      <c r="E58" s="50">
        <v>53025.05</v>
      </c>
      <c r="F58" s="50">
        <v>6821.7</v>
      </c>
      <c r="G58" s="50">
        <v>8370.2199999999993</v>
      </c>
    </row>
    <row r="59" spans="1:7" s="19" customFormat="1" ht="15" customHeight="1" x14ac:dyDescent="0.2">
      <c r="A59" s="66">
        <v>2</v>
      </c>
      <c r="B59" s="67" t="s">
        <v>330</v>
      </c>
      <c r="C59" s="50">
        <v>48548.51</v>
      </c>
      <c r="D59" s="50">
        <v>48548.51</v>
      </c>
      <c r="E59" s="50">
        <v>37736.76</v>
      </c>
      <c r="F59" s="50">
        <v>4854.8500000000004</v>
      </c>
      <c r="G59" s="50">
        <v>5956.9</v>
      </c>
    </row>
    <row r="60" spans="1:7" s="19" customFormat="1" ht="15" customHeight="1" x14ac:dyDescent="0.2">
      <c r="A60" s="66">
        <v>3</v>
      </c>
      <c r="B60" s="67" t="s">
        <v>331</v>
      </c>
      <c r="C60" s="50">
        <v>55074.31</v>
      </c>
      <c r="D60" s="50">
        <v>55074.310000000005</v>
      </c>
      <c r="E60" s="50">
        <v>42809.26</v>
      </c>
      <c r="F60" s="50">
        <v>5507.43</v>
      </c>
      <c r="G60" s="50">
        <v>6757.62</v>
      </c>
    </row>
    <row r="61" spans="1:7" s="19" customFormat="1" ht="15" customHeight="1" x14ac:dyDescent="0.2">
      <c r="A61" s="66">
        <v>4</v>
      </c>
      <c r="B61" s="67" t="s">
        <v>332</v>
      </c>
      <c r="C61" s="50">
        <v>450259.96</v>
      </c>
      <c r="D61" s="50">
        <v>450259.96</v>
      </c>
      <c r="E61" s="50">
        <v>349987.06</v>
      </c>
      <c r="F61" s="50">
        <v>45026</v>
      </c>
      <c r="G61" s="50">
        <v>55246.9</v>
      </c>
    </row>
    <row r="62" spans="1:7" s="19" customFormat="1" ht="15" customHeight="1" x14ac:dyDescent="0.2">
      <c r="A62" s="66">
        <v>5</v>
      </c>
      <c r="B62" s="67" t="s">
        <v>333</v>
      </c>
      <c r="C62" s="50">
        <v>142153.76</v>
      </c>
      <c r="D62" s="50">
        <v>142153.76</v>
      </c>
      <c r="E62" s="50">
        <v>110496.12</v>
      </c>
      <c r="F62" s="50">
        <v>14215.38</v>
      </c>
      <c r="G62" s="50">
        <v>17442.259999999998</v>
      </c>
    </row>
    <row r="63" spans="1:7" s="19" customFormat="1" ht="15" customHeight="1" x14ac:dyDescent="0.2">
      <c r="A63" s="66">
        <v>6</v>
      </c>
      <c r="B63" s="67" t="s">
        <v>334</v>
      </c>
      <c r="C63" s="50">
        <v>145270.29</v>
      </c>
      <c r="D63" s="50">
        <v>145270.29</v>
      </c>
      <c r="E63" s="50">
        <v>112918.6</v>
      </c>
      <c r="F63" s="50">
        <v>14527.03</v>
      </c>
      <c r="G63" s="50">
        <v>17824.66</v>
      </c>
    </row>
    <row r="64" spans="1:7" s="19" customFormat="1" ht="15" customHeight="1" x14ac:dyDescent="0.2">
      <c r="A64" s="66">
        <v>7</v>
      </c>
      <c r="B64" s="67" t="s">
        <v>335</v>
      </c>
      <c r="C64" s="50">
        <v>132860.45000000001</v>
      </c>
      <c r="D64" s="50">
        <v>132860.45000000001</v>
      </c>
      <c r="E64" s="50">
        <v>103272.43</v>
      </c>
      <c r="F64" s="50">
        <v>13286.04</v>
      </c>
      <c r="G64" s="50">
        <v>16301.98</v>
      </c>
    </row>
    <row r="65" spans="1:7" s="19" customFormat="1" ht="15" customHeight="1" x14ac:dyDescent="0.2">
      <c r="A65" s="66">
        <v>8</v>
      </c>
      <c r="B65" s="67" t="s">
        <v>336</v>
      </c>
      <c r="C65" s="50">
        <v>125379.18</v>
      </c>
      <c r="D65" s="50">
        <v>125379.18000000001</v>
      </c>
      <c r="E65" s="50">
        <v>97457.24</v>
      </c>
      <c r="F65" s="50">
        <v>12537.92</v>
      </c>
      <c r="G65" s="50">
        <v>15384.02</v>
      </c>
    </row>
    <row r="66" spans="1:7" s="19" customFormat="1" ht="15" customHeight="1" x14ac:dyDescent="0.2">
      <c r="A66" s="66">
        <v>9</v>
      </c>
      <c r="B66" s="67" t="s">
        <v>337</v>
      </c>
      <c r="C66" s="50">
        <v>263286.73</v>
      </c>
      <c r="D66" s="50">
        <v>263286.73</v>
      </c>
      <c r="E66" s="50">
        <v>204652.78</v>
      </c>
      <c r="F66" s="50">
        <v>26328.67</v>
      </c>
      <c r="G66" s="50">
        <v>32305.279999999999</v>
      </c>
    </row>
    <row r="67" spans="1:7" s="19" customFormat="1" ht="15" customHeight="1" x14ac:dyDescent="0.2">
      <c r="A67" s="66">
        <v>10</v>
      </c>
      <c r="B67" s="67" t="s">
        <v>338</v>
      </c>
      <c r="C67" s="50">
        <v>213798.72</v>
      </c>
      <c r="D67" s="50">
        <v>213798.72</v>
      </c>
      <c r="E67" s="50">
        <v>166185.75</v>
      </c>
      <c r="F67" s="50">
        <v>21379.87</v>
      </c>
      <c r="G67" s="50">
        <v>26233.1</v>
      </c>
    </row>
    <row r="68" spans="1:7" s="19" customFormat="1" ht="15" customHeight="1" x14ac:dyDescent="0.2">
      <c r="A68" s="66">
        <v>11</v>
      </c>
      <c r="B68" s="67" t="s">
        <v>339</v>
      </c>
      <c r="C68" s="50">
        <v>101685.51</v>
      </c>
      <c r="D68" s="50">
        <v>101685.51</v>
      </c>
      <c r="E68" s="50">
        <v>79040.149999999994</v>
      </c>
      <c r="F68" s="50">
        <v>10168.549999999999</v>
      </c>
      <c r="G68" s="50">
        <v>12476.81</v>
      </c>
    </row>
    <row r="69" spans="1:7" s="19" customFormat="1" ht="15" customHeight="1" x14ac:dyDescent="0.2">
      <c r="A69" s="66">
        <v>12</v>
      </c>
      <c r="B69" s="67" t="s">
        <v>340</v>
      </c>
      <c r="C69" s="50">
        <v>211565.36</v>
      </c>
      <c r="D69" s="50">
        <v>211565.36000000002</v>
      </c>
      <c r="E69" s="50">
        <v>164449.75</v>
      </c>
      <c r="F69" s="50">
        <v>21156.54</v>
      </c>
      <c r="G69" s="50">
        <v>25959.07</v>
      </c>
    </row>
    <row r="70" spans="1:7" s="19" customFormat="1" ht="15" customHeight="1" x14ac:dyDescent="0.2">
      <c r="A70" s="66">
        <v>13</v>
      </c>
      <c r="B70" s="67" t="s">
        <v>341</v>
      </c>
      <c r="C70" s="50">
        <v>82450.53</v>
      </c>
      <c r="D70" s="50">
        <v>82450.53</v>
      </c>
      <c r="E70" s="50">
        <v>64088.800000000003</v>
      </c>
      <c r="F70" s="50">
        <v>8245.0499999999993</v>
      </c>
      <c r="G70" s="50">
        <v>10116.68</v>
      </c>
    </row>
    <row r="71" spans="1:7" s="19" customFormat="1" ht="15" customHeight="1" x14ac:dyDescent="0.2">
      <c r="A71" s="66">
        <v>14</v>
      </c>
      <c r="B71" s="67" t="s">
        <v>342</v>
      </c>
      <c r="C71" s="50">
        <v>356517.95</v>
      </c>
      <c r="D71" s="50">
        <v>356517.95</v>
      </c>
      <c r="E71" s="50">
        <v>277121.40000000002</v>
      </c>
      <c r="F71" s="50">
        <v>35651.800000000003</v>
      </c>
      <c r="G71" s="50">
        <v>43744.75</v>
      </c>
    </row>
    <row r="72" spans="1:7" s="20" customFormat="1" ht="21.75" customHeight="1" x14ac:dyDescent="0.25">
      <c r="A72" s="181">
        <v>14</v>
      </c>
      <c r="B72" s="130" t="s">
        <v>146</v>
      </c>
      <c r="C72" s="49">
        <v>280000</v>
      </c>
      <c r="D72" s="49">
        <v>280000</v>
      </c>
      <c r="E72" s="49">
        <v>217644</v>
      </c>
      <c r="F72" s="49">
        <v>28000</v>
      </c>
      <c r="G72" s="49">
        <v>34356</v>
      </c>
    </row>
    <row r="73" spans="1:7" s="20" customFormat="1" ht="15" customHeight="1" x14ac:dyDescent="0.25">
      <c r="A73" s="66">
        <v>1</v>
      </c>
      <c r="B73" s="211" t="s">
        <v>329</v>
      </c>
      <c r="C73" s="50">
        <v>20000</v>
      </c>
      <c r="D73" s="50">
        <v>20000</v>
      </c>
      <c r="E73" s="50">
        <v>15546</v>
      </c>
      <c r="F73" s="50">
        <v>2000</v>
      </c>
      <c r="G73" s="50">
        <v>2454</v>
      </c>
    </row>
    <row r="74" spans="1:7" s="20" customFormat="1" ht="15" customHeight="1" x14ac:dyDescent="0.25">
      <c r="A74" s="66">
        <v>2</v>
      </c>
      <c r="B74" s="211" t="s">
        <v>330</v>
      </c>
      <c r="C74" s="50">
        <v>20000</v>
      </c>
      <c r="D74" s="50">
        <v>20000</v>
      </c>
      <c r="E74" s="50">
        <v>15546</v>
      </c>
      <c r="F74" s="50">
        <v>2000</v>
      </c>
      <c r="G74" s="50">
        <v>2454</v>
      </c>
    </row>
    <row r="75" spans="1:7" s="20" customFormat="1" ht="15" customHeight="1" x14ac:dyDescent="0.25">
      <c r="A75" s="66">
        <v>3</v>
      </c>
      <c r="B75" s="211" t="s">
        <v>331</v>
      </c>
      <c r="C75" s="50">
        <v>20000</v>
      </c>
      <c r="D75" s="50">
        <v>20000</v>
      </c>
      <c r="E75" s="50">
        <v>15546</v>
      </c>
      <c r="F75" s="50">
        <v>2000</v>
      </c>
      <c r="G75" s="50">
        <v>2454</v>
      </c>
    </row>
    <row r="76" spans="1:7" s="20" customFormat="1" ht="15" customHeight="1" x14ac:dyDescent="0.25">
      <c r="A76" s="66">
        <v>4</v>
      </c>
      <c r="B76" s="211" t="s">
        <v>332</v>
      </c>
      <c r="C76" s="50">
        <v>20000</v>
      </c>
      <c r="D76" s="50">
        <v>20000</v>
      </c>
      <c r="E76" s="50">
        <v>15546</v>
      </c>
      <c r="F76" s="50">
        <v>2000</v>
      </c>
      <c r="G76" s="50">
        <v>2454</v>
      </c>
    </row>
    <row r="77" spans="1:7" s="20" customFormat="1" ht="15" customHeight="1" x14ac:dyDescent="0.25">
      <c r="A77" s="66">
        <v>5</v>
      </c>
      <c r="B77" s="211" t="s">
        <v>333</v>
      </c>
      <c r="C77" s="50">
        <v>20000</v>
      </c>
      <c r="D77" s="50">
        <v>20000</v>
      </c>
      <c r="E77" s="50">
        <v>15546</v>
      </c>
      <c r="F77" s="50">
        <v>2000</v>
      </c>
      <c r="G77" s="50">
        <v>2454</v>
      </c>
    </row>
    <row r="78" spans="1:7" s="20" customFormat="1" ht="15" customHeight="1" x14ac:dyDescent="0.25">
      <c r="A78" s="66">
        <v>6</v>
      </c>
      <c r="B78" s="211" t="s">
        <v>334</v>
      </c>
      <c r="C78" s="50">
        <v>20000</v>
      </c>
      <c r="D78" s="50">
        <v>20000</v>
      </c>
      <c r="E78" s="50">
        <v>15546</v>
      </c>
      <c r="F78" s="50">
        <v>2000</v>
      </c>
      <c r="G78" s="50">
        <v>2454</v>
      </c>
    </row>
    <row r="79" spans="1:7" s="20" customFormat="1" ht="15" customHeight="1" x14ac:dyDescent="0.25">
      <c r="A79" s="66">
        <v>7</v>
      </c>
      <c r="B79" s="211" t="s">
        <v>335</v>
      </c>
      <c r="C79" s="50">
        <v>20000</v>
      </c>
      <c r="D79" s="50">
        <v>20000</v>
      </c>
      <c r="E79" s="50">
        <v>15546</v>
      </c>
      <c r="F79" s="50">
        <v>2000</v>
      </c>
      <c r="G79" s="50">
        <v>2454</v>
      </c>
    </row>
    <row r="80" spans="1:7" s="20" customFormat="1" ht="15" customHeight="1" x14ac:dyDescent="0.25">
      <c r="A80" s="66">
        <v>8</v>
      </c>
      <c r="B80" s="211" t="s">
        <v>336</v>
      </c>
      <c r="C80" s="50">
        <v>20000</v>
      </c>
      <c r="D80" s="50">
        <v>20000</v>
      </c>
      <c r="E80" s="50">
        <v>15546</v>
      </c>
      <c r="F80" s="50">
        <v>2000</v>
      </c>
      <c r="G80" s="50">
        <v>2454</v>
      </c>
    </row>
    <row r="81" spans="1:7" s="20" customFormat="1" ht="15" customHeight="1" x14ac:dyDescent="0.25">
      <c r="A81" s="66">
        <v>9</v>
      </c>
      <c r="B81" s="211" t="s">
        <v>337</v>
      </c>
      <c r="C81" s="50">
        <v>20000</v>
      </c>
      <c r="D81" s="50">
        <v>20000</v>
      </c>
      <c r="E81" s="50">
        <v>15546</v>
      </c>
      <c r="F81" s="50">
        <v>2000</v>
      </c>
      <c r="G81" s="50">
        <v>2454</v>
      </c>
    </row>
    <row r="82" spans="1:7" s="20" customFormat="1" ht="15" customHeight="1" x14ac:dyDescent="0.25">
      <c r="A82" s="66">
        <v>10</v>
      </c>
      <c r="B82" s="211" t="s">
        <v>338</v>
      </c>
      <c r="C82" s="50">
        <v>20000</v>
      </c>
      <c r="D82" s="50">
        <v>20000</v>
      </c>
      <c r="E82" s="50">
        <v>15546</v>
      </c>
      <c r="F82" s="50">
        <v>2000</v>
      </c>
      <c r="G82" s="50">
        <v>2454</v>
      </c>
    </row>
    <row r="83" spans="1:7" s="20" customFormat="1" ht="15" customHeight="1" x14ac:dyDescent="0.25">
      <c r="A83" s="66">
        <v>11</v>
      </c>
      <c r="B83" s="211" t="s">
        <v>339</v>
      </c>
      <c r="C83" s="50">
        <v>20000</v>
      </c>
      <c r="D83" s="50">
        <v>20000</v>
      </c>
      <c r="E83" s="50">
        <v>15546</v>
      </c>
      <c r="F83" s="50">
        <v>2000</v>
      </c>
      <c r="G83" s="50">
        <v>2454</v>
      </c>
    </row>
    <row r="84" spans="1:7" s="20" customFormat="1" ht="15" customHeight="1" x14ac:dyDescent="0.25">
      <c r="A84" s="66">
        <v>12</v>
      </c>
      <c r="B84" s="211" t="s">
        <v>340</v>
      </c>
      <c r="C84" s="50">
        <v>20000</v>
      </c>
      <c r="D84" s="50">
        <v>20000</v>
      </c>
      <c r="E84" s="50">
        <v>15546</v>
      </c>
      <c r="F84" s="50">
        <v>2000</v>
      </c>
      <c r="G84" s="50">
        <v>2454</v>
      </c>
    </row>
    <row r="85" spans="1:7" s="20" customFormat="1" ht="15" customHeight="1" x14ac:dyDescent="0.25">
      <c r="A85" s="66">
        <v>13</v>
      </c>
      <c r="B85" s="211" t="s">
        <v>341</v>
      </c>
      <c r="C85" s="50">
        <v>20000</v>
      </c>
      <c r="D85" s="50">
        <v>20000</v>
      </c>
      <c r="E85" s="50">
        <v>15546</v>
      </c>
      <c r="F85" s="50">
        <v>2000</v>
      </c>
      <c r="G85" s="50">
        <v>2454</v>
      </c>
    </row>
    <row r="86" spans="1:7" s="20" customFormat="1" ht="15" customHeight="1" x14ac:dyDescent="0.25">
      <c r="A86" s="66">
        <v>14</v>
      </c>
      <c r="B86" s="211" t="s">
        <v>342</v>
      </c>
      <c r="C86" s="50">
        <v>20000</v>
      </c>
      <c r="D86" s="50">
        <v>20000</v>
      </c>
      <c r="E86" s="50">
        <v>15546</v>
      </c>
      <c r="F86" s="50">
        <v>2000</v>
      </c>
      <c r="G86" s="50">
        <v>2454</v>
      </c>
    </row>
    <row r="87" spans="1:7" ht="19.5" customHeight="1" x14ac:dyDescent="0.25">
      <c r="A87" s="66"/>
      <c r="B87" s="181" t="s">
        <v>487</v>
      </c>
      <c r="C87" s="147"/>
      <c r="D87" s="147"/>
      <c r="E87" s="147"/>
      <c r="F87" s="147"/>
      <c r="G87" s="147"/>
    </row>
  </sheetData>
  <autoFilter ref="A4:G87">
    <filterColumn colId="3" showButton="0"/>
    <filterColumn colId="4" showButton="0"/>
    <filterColumn colId="5" showButton="0"/>
  </autoFilter>
  <customSheetViews>
    <customSheetView guid="{5A8639DD-81CE-471B-B41B-E591F69E5BD7}" scale="75" showPageBreaks="1" fitToPage="1" printArea="1" view="pageBreakPreview">
      <selection activeCell="G17" sqref="G17:J17"/>
      <pageMargins left="0.23622047244094491" right="0.23622047244094491" top="0.74803149606299213" bottom="0.74803149606299213" header="0.31496062992125984" footer="0.31496062992125984"/>
      <pageSetup paperSize="9" scale="45" orientation="landscape" r:id="rId1"/>
    </customSheetView>
    <customSheetView guid="{59F48B70-7D72-4FD9-9294-BEEB978AB486}" scale="75" showPageBreaks="1" fitToPage="1" printArea="1" view="pageBreakPreview">
      <selection activeCell="K19" activeCellId="2" sqref="K8:K13 K17 K19:K24"/>
      <pageMargins left="0.23622047244094491" right="0.23622047244094491" top="0.74803149606299213" bottom="0.74803149606299213" header="0.31496062992125984" footer="0.31496062992125984"/>
      <pageSetup paperSize="9" scale="45" orientation="landscape" r:id="rId2"/>
    </customSheetView>
    <customSheetView guid="{82611403-6D2C-45F3-9CCF-9E5266CF6DC1}" scale="75" showPageBreaks="1" fitToPage="1" printArea="1" hiddenColumns="1" view="pageBreakPreview" topLeftCell="A10">
      <selection activeCell="R42" sqref="R42"/>
      <pageMargins left="0.23622047244094491" right="0.23622047244094491" top="0.74803149606299213" bottom="0.74803149606299213" header="0.31496062992125984" footer="0.31496062992125984"/>
      <pageSetup paperSize="9" scale="59" orientation="landscape" r:id="rId3"/>
    </customSheetView>
    <customSheetView guid="{6D451728-D387-4C6B-8CF0-C1427C7905CC}" scale="75" showPageBreaks="1" fitToPage="1" printArea="1" hiddenColumns="1" view="pageBreakPreview" topLeftCell="A19">
      <selection activeCell="R42" sqref="R42"/>
      <pageMargins left="0.23622047244094491" right="0.23622047244094491" top="0.74803149606299213" bottom="0.74803149606299213" header="0.31496062992125984" footer="0.31496062992125984"/>
      <pageSetup paperSize="9" scale="59" orientation="landscape" r:id="rId4"/>
    </customSheetView>
  </customSheetViews>
  <mergeCells count="6">
    <mergeCell ref="A2:G2"/>
    <mergeCell ref="A6:B6"/>
    <mergeCell ref="A4:A5"/>
    <mergeCell ref="B4:B5"/>
    <mergeCell ref="C4:C5"/>
    <mergeCell ref="D4:G4"/>
  </mergeCells>
  <pageMargins left="0.25" right="0.25" top="0.75" bottom="0.75" header="0.3" footer="0.3"/>
  <pageSetup paperSize="9" scale="51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19</vt:i4>
      </vt:variant>
    </vt:vector>
  </HeadingPairs>
  <TitlesOfParts>
    <vt:vector size="38" baseType="lpstr">
      <vt:lpstr>Свод 2023</vt:lpstr>
      <vt:lpstr>Алек-Сах</vt:lpstr>
      <vt:lpstr>Анива</vt:lpstr>
      <vt:lpstr>Долинск</vt:lpstr>
      <vt:lpstr>Корсаков</vt:lpstr>
      <vt:lpstr>Курильск</vt:lpstr>
      <vt:lpstr>Макаров</vt:lpstr>
      <vt:lpstr>Невельск</vt:lpstr>
      <vt:lpstr>Ноглики</vt:lpstr>
      <vt:lpstr>Оха</vt:lpstr>
      <vt:lpstr>Поронайск</vt:lpstr>
      <vt:lpstr>Северо-Курильск</vt:lpstr>
      <vt:lpstr>Смирных</vt:lpstr>
      <vt:lpstr>Томари</vt:lpstr>
      <vt:lpstr>Тымовск</vt:lpstr>
      <vt:lpstr>Углегорск</vt:lpstr>
      <vt:lpstr>Холмск</vt:lpstr>
      <vt:lpstr>Южно-Курильск</vt:lpstr>
      <vt:lpstr>Южный</vt:lpstr>
      <vt:lpstr>'Алек-Сах'!Область_печати</vt:lpstr>
      <vt:lpstr>Анива!Область_печати</vt:lpstr>
      <vt:lpstr>Долинск!Область_печати</vt:lpstr>
      <vt:lpstr>Корсаков!Область_печати</vt:lpstr>
      <vt:lpstr>Курильск!Область_печати</vt:lpstr>
      <vt:lpstr>Макаров!Область_печати</vt:lpstr>
      <vt:lpstr>Невельск!Область_печати</vt:lpstr>
      <vt:lpstr>Ноглики!Область_печати</vt:lpstr>
      <vt:lpstr>Оха!Область_печати</vt:lpstr>
      <vt:lpstr>Поронайск!Область_печати</vt:lpstr>
      <vt:lpstr>'Свод 2023'!Область_печати</vt:lpstr>
      <vt:lpstr>'Северо-Курильск'!Область_печати</vt:lpstr>
      <vt:lpstr>Смирных!Область_печати</vt:lpstr>
      <vt:lpstr>Томари!Область_печати</vt:lpstr>
      <vt:lpstr>Тымовск!Область_печати</vt:lpstr>
      <vt:lpstr>Углегорск!Область_печати</vt:lpstr>
      <vt:lpstr>Холмск!Область_печати</vt:lpstr>
      <vt:lpstr>'Южно-Курильск'!Область_печати</vt:lpstr>
      <vt:lpstr>Южный!Область_печати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p.loskutov</dc:creator>
  <cp:lastModifiedBy>Прядеха Юлия Юрьевна</cp:lastModifiedBy>
  <cp:lastPrinted>2024-02-07T00:23:23Z</cp:lastPrinted>
  <dcterms:created xsi:type="dcterms:W3CDTF">2015-05-22T00:32:59Z</dcterms:created>
  <dcterms:modified xsi:type="dcterms:W3CDTF">2024-02-07T00:23:54Z</dcterms:modified>
</cp:coreProperties>
</file>