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kobzeva\Desktop\Отчеты\1 РО 1- до 10 числа каждого месяца\2025\07 Июль\"/>
    </mc:Choice>
  </mc:AlternateContent>
  <xr:revisionPtr revIDLastSave="0" documentId="13_ncr:1_{4FA08287-6178-4D59-83C7-8C06FE5118B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20" r:id="rId1"/>
  </sheets>
  <definedNames>
    <definedName name="_xlnm.Print_Area" localSheetId="0">Отчет!$A$1:$N$26</definedName>
  </definedNames>
  <calcPr calcId="191029"/>
</workbook>
</file>

<file path=xl/calcChain.xml><?xml version="1.0" encoding="utf-8"?>
<calcChain xmlns="http://schemas.openxmlformats.org/spreadsheetml/2006/main">
  <c r="E6" i="20" l="1"/>
  <c r="E7" i="20"/>
  <c r="E8" i="20"/>
  <c r="E23" i="20" s="1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5" i="20"/>
  <c r="K10" i="20" l="1"/>
  <c r="K21" i="20"/>
  <c r="I9" i="20"/>
  <c r="L20" i="20"/>
  <c r="L14" i="20"/>
  <c r="I20" i="20"/>
  <c r="K16" i="20"/>
  <c r="L9" i="20"/>
  <c r="K15" i="20"/>
  <c r="L19" i="20"/>
  <c r="L13" i="20"/>
  <c r="I7" i="20"/>
  <c r="K13" i="20"/>
  <c r="L12" i="20"/>
  <c r="L6" i="20"/>
  <c r="K6" i="20"/>
  <c r="L11" i="20"/>
  <c r="I5" i="20"/>
  <c r="K17" i="20"/>
  <c r="K11" i="20"/>
  <c r="L21" i="20"/>
  <c r="K7" i="20"/>
  <c r="L10" i="20"/>
  <c r="L15" i="20"/>
  <c r="L16" i="20"/>
  <c r="L17" i="20"/>
  <c r="L18" i="20"/>
  <c r="L22" i="20"/>
  <c r="K8" i="20"/>
  <c r="K12" i="20"/>
  <c r="K14" i="20"/>
  <c r="K18" i="20"/>
  <c r="K22" i="20"/>
  <c r="K5" i="20"/>
  <c r="I10" i="20"/>
  <c r="I11" i="20"/>
  <c r="I12" i="20"/>
  <c r="I15" i="20"/>
  <c r="I16" i="20"/>
  <c r="I17" i="20"/>
  <c r="I18" i="20"/>
  <c r="I21" i="20"/>
  <c r="I22" i="20"/>
  <c r="I19" i="20" l="1"/>
  <c r="I8" i="20"/>
  <c r="M21" i="20"/>
  <c r="I6" i="20"/>
  <c r="M10" i="20"/>
  <c r="L5" i="20"/>
  <c r="M5" i="20" s="1"/>
  <c r="K19" i="20"/>
  <c r="M19" i="20" s="1"/>
  <c r="L7" i="20"/>
  <c r="M22" i="20"/>
  <c r="K20" i="20"/>
  <c r="M20" i="20" s="1"/>
  <c r="I14" i="20"/>
  <c r="I13" i="20"/>
  <c r="M14" i="20"/>
  <c r="K9" i="20"/>
  <c r="M9" i="20" s="1"/>
  <c r="L8" i="20"/>
  <c r="M8" i="20" s="1"/>
  <c r="M15" i="20"/>
  <c r="M11" i="20"/>
  <c r="M12" i="20"/>
  <c r="M17" i="20"/>
  <c r="M13" i="20"/>
  <c r="M6" i="20"/>
  <c r="M18" i="20"/>
  <c r="M7" i="20"/>
  <c r="M16" i="20"/>
  <c r="D23" i="20"/>
  <c r="C23" i="20"/>
  <c r="G23" i="20" l="1"/>
  <c r="F8" i="20"/>
  <c r="F16" i="20"/>
  <c r="F7" i="20"/>
  <c r="F11" i="20"/>
  <c r="F15" i="20"/>
  <c r="F19" i="20"/>
  <c r="F5" i="20"/>
  <c r="F9" i="20"/>
  <c r="F13" i="20"/>
  <c r="F17" i="20"/>
  <c r="F21" i="20"/>
  <c r="F12" i="20"/>
  <c r="F20" i="20"/>
  <c r="F6" i="20"/>
  <c r="F10" i="20"/>
  <c r="F14" i="20"/>
  <c r="F18" i="20"/>
  <c r="F22" i="20"/>
  <c r="H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I23" i="20" l="1"/>
  <c r="F23" i="20"/>
  <c r="N5" i="20"/>
  <c r="N10" i="20"/>
  <c r="N14" i="20"/>
  <c r="N18" i="20"/>
  <c r="N7" i="20"/>
  <c r="N15" i="20"/>
  <c r="N19" i="20"/>
  <c r="N6" i="20"/>
  <c r="N12" i="20"/>
  <c r="N21" i="20"/>
  <c r="J23" i="20"/>
  <c r="N11" i="20"/>
  <c r="N22" i="20"/>
  <c r="N9" i="20"/>
  <c r="N16" i="20"/>
  <c r="N13" i="20"/>
  <c r="N8" i="20"/>
  <c r="N17" i="20"/>
  <c r="K23" i="20"/>
  <c r="L23" i="20"/>
  <c r="M23" i="20" l="1"/>
  <c r="N23" i="20"/>
</calcChain>
</file>

<file path=xl/sharedStrings.xml><?xml version="1.0" encoding="utf-8"?>
<sst xmlns="http://schemas.openxmlformats.org/spreadsheetml/2006/main" count="38" uniqueCount="38">
  <si>
    <t>МО</t>
  </si>
  <si>
    <t>Долинский</t>
  </si>
  <si>
    <t>Корсаковский</t>
  </si>
  <si>
    <t>Курильский</t>
  </si>
  <si>
    <t>Макаровский</t>
  </si>
  <si>
    <t>Невельский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</si>
  <si>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</si>
  <si>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</si>
  <si>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</si>
  <si>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</si>
  <si>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</si>
  <si>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</si>
  <si>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</si>
  <si>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Холмский</t>
  </si>
  <si>
    <t>Южно-Курильский</t>
  </si>
  <si>
    <t>Всего по региону</t>
  </si>
  <si>
    <t>№</t>
  </si>
  <si>
    <t xml:space="preserve">Анивский </t>
  </si>
  <si>
    <t>Углегорский</t>
  </si>
  <si>
    <t>Александровск-Сахалинский</t>
  </si>
  <si>
    <t>Южно-Сахалинский</t>
  </si>
  <si>
    <t>Задолженность                на конец периода</t>
  </si>
  <si>
    <t>% собираемости 2014-2024</t>
  </si>
  <si>
    <t>2014-2024</t>
  </si>
  <si>
    <t>2025*</t>
  </si>
  <si>
    <t>% собираемости 2025</t>
  </si>
  <si>
    <t>Свод 2014-2025</t>
  </si>
  <si>
    <t>Начислено 
за период                            2014-2024</t>
  </si>
  <si>
    <t>Задолженность                            на 01.01.2025</t>
  </si>
  <si>
    <t>Оплачено 
за период                                   2014-2025</t>
  </si>
  <si>
    <t>Начислено 
за период                    2014-2025</t>
  </si>
  <si>
    <t>Оплачено  
за период                        2014-2025</t>
  </si>
  <si>
    <t>% собираемости 2014-2025</t>
  </si>
  <si>
    <t>Совокупная задолженность 
без учета переплат по взносам, в млн.руб.</t>
  </si>
  <si>
    <t>Отчет по начисленным и оплаченным взносам на капитальный ремонт многоквартирных домов Сахалинской области по состоянию на 01.08.2025 года</t>
  </si>
  <si>
    <t>Начислено                            12.2024-06.2025</t>
  </si>
  <si>
    <t>Оплачено                             01.2025-07.2025</t>
  </si>
  <si>
    <t>Задолженность по состоянию на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</si>
</sst>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4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10" fontId="8" fillId="0" borderId="1" xfId="1" applyNumberFormat="1" applyFont="1" applyFill="1" applyBorder="1" applyAlignment="1">
      <alignment horizontal="center" vertical="center"/>
    </xf>
    <xf numFmtId="10" fontId="7" fillId="0" borderId="1" xfId="1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2"/>
  <sheetViews>
    <sheetView tabSelected="1" topLeftCell="A5" zoomScale="70" zoomScaleNormal="70" zoomScaleSheetLayoutView="70" zoomScalePageLayoutView="40" workbookViewId="0">
      <selection activeCell="O24" sqref="O24"/>
    </sheetView>
  </sheetViews>
  <sheetFormatPr defaultRowHeight="15.75" x14ac:dyDescent="0.2"/>
  <cols>
    <col min="1" max="1" width="4.42578125" style="6" customWidth="1"/>
    <col min="2" max="2" width="34.5703125" style="3" customWidth="1"/>
    <col min="3" max="5" width="25" style="1" customWidth="1"/>
    <col min="6" max="6" width="11" style="1" customWidth="1"/>
    <col min="7" max="7" width="26.28515625" style="2" customWidth="1"/>
    <col min="8" max="9" width="26.28515625" style="1" customWidth="1"/>
    <col min="10" max="10" width="11.28515625" style="1" customWidth="1"/>
    <col min="11" max="12" width="25.140625" style="1" customWidth="1"/>
    <col min="13" max="13" width="23.85546875" style="3" customWidth="1"/>
    <col min="14" max="14" width="11.28515625" style="4" customWidth="1"/>
    <col min="15" max="15" width="12.28515625" style="4" customWidth="1"/>
    <col min="16" max="45" width="9.140625" style="3"/>
    <col min="46" max="46" width="18.28515625" style="3" customWidth="1"/>
    <col min="47" max="47" width="20.140625" style="3" customWidth="1"/>
    <col min="48" max="48" width="18.5703125" style="3" customWidth="1"/>
    <col min="49" max="16384" width="9.140625" style="3"/>
  </cols>
  <sheetData>
    <row r="1" spans="1:15" ht="18.75" customHeight="1" x14ac:dyDescent="0.2">
      <c r="A1" s="31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39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s="8" customFormat="1" ht="21.75" customHeight="1" x14ac:dyDescent="0.2">
      <c r="A3" s="33" t="s">
        <v>16</v>
      </c>
      <c r="B3" s="28" t="s">
        <v>0</v>
      </c>
      <c r="C3" s="34" t="s">
        <v>23</v>
      </c>
      <c r="D3" s="35"/>
      <c r="E3" s="36"/>
      <c r="F3" s="29" t="s">
        <v>22</v>
      </c>
      <c r="G3" s="37" t="s">
        <v>24</v>
      </c>
      <c r="H3" s="38"/>
      <c r="I3" s="39"/>
      <c r="J3" s="29" t="s">
        <v>25</v>
      </c>
      <c r="K3" s="37" t="s">
        <v>26</v>
      </c>
      <c r="L3" s="38"/>
      <c r="M3" s="39"/>
      <c r="N3" s="29" t="s">
        <v>32</v>
      </c>
      <c r="O3" s="7"/>
    </row>
    <row r="4" spans="1:15" s="9" customFormat="1" ht="72.75" customHeight="1" x14ac:dyDescent="0.2">
      <c r="A4" s="33"/>
      <c r="B4" s="28"/>
      <c r="C4" s="14" t="s">
        <v>27</v>
      </c>
      <c r="D4" s="14" t="s">
        <v>29</v>
      </c>
      <c r="E4" s="14" t="s">
        <v>28</v>
      </c>
      <c r="F4" s="30"/>
      <c r="G4" s="15" t="s">
        <v>35</v>
      </c>
      <c r="H4" s="14" t="s">
        <v>36</v>
      </c>
      <c r="I4" s="14" t="s">
        <v>37</v>
      </c>
      <c r="J4" s="30"/>
      <c r="K4" s="14" t="s">
        <v>30</v>
      </c>
      <c r="L4" s="14" t="s">
        <v>31</v>
      </c>
      <c r="M4" s="22" t="s">
        <v>21</v>
      </c>
      <c r="N4" s="30"/>
      <c r="O4" s="7"/>
    </row>
    <row r="5" spans="1:15" s="9" customFormat="1" ht="36.75" customHeight="1" x14ac:dyDescent="0.2">
      <c r="A5" s="16">
        <v>1</v>
      </c>
      <c r="B5" s="17" t="s">
        <v>19</v>
      </c>
      <c r="C5" s="18">
        <v>167572629.16999999</v>
      </c>
      <c r="D5" s="18">
        <v>155938931.66999987</v>
      </c>
      <c r="E5" s="18">
        <f>C5-D5</f>
        <v>11633697.500000119</v>
      </c>
      <c r="F5" s="23">
        <f>D5/C5</f>
        <v>0.93057519263364963</v>
      </c>
      <c r="G5" s="19">
        <v>18743289.419999994</v>
      </c>
      <c r="H5" s="18">
        <v>18683179.829999991</v>
      </c>
      <c r="I5" s="18">
        <f>G5-H5</f>
        <v>60109.590000003576</v>
      </c>
      <c r="J5" s="23">
        <f>H5/G5</f>
        <v>0.99679300742505406</v>
      </c>
      <c r="K5" s="18">
        <f>C5+G5</f>
        <v>186315918.58999997</v>
      </c>
      <c r="L5" s="18">
        <f>D5+H5</f>
        <v>174622111.49999985</v>
      </c>
      <c r="M5" s="18">
        <f>K5-L5</f>
        <v>11693807.090000123</v>
      </c>
      <c r="N5" s="23">
        <f t="shared" ref="N5:N19" si="0">L5/K5</f>
        <v>0.93723667210780259</v>
      </c>
      <c r="O5" s="10"/>
    </row>
    <row r="6" spans="1:15" s="9" customFormat="1" ht="36.75" customHeight="1" x14ac:dyDescent="0.2">
      <c r="A6" s="16">
        <v>2</v>
      </c>
      <c r="B6" s="17" t="s">
        <v>17</v>
      </c>
      <c r="C6" s="18">
        <v>205561630.72999996</v>
      </c>
      <c r="D6" s="18">
        <v>200470163.27999985</v>
      </c>
      <c r="E6" s="18">
        <f t="shared" ref="E6:E22" si="1">C6-D6</f>
        <v>5091467.4500001073</v>
      </c>
      <c r="F6" s="23">
        <f t="shared" ref="F6:F23" si="2">D6/C6</f>
        <v>0.97523143092454045</v>
      </c>
      <c r="G6" s="19">
        <v>25506985.289999992</v>
      </c>
      <c r="H6" s="18">
        <v>24395078.360000018</v>
      </c>
      <c r="I6" s="18">
        <f t="shared" ref="I6:I22" si="3">G6-H6</f>
        <v>1111906.9299999736</v>
      </c>
      <c r="J6" s="23">
        <f t="shared" ref="J6:J23" si="4">H6/G6</f>
        <v>0.95640774802046491</v>
      </c>
      <c r="K6" s="18">
        <f t="shared" ref="K6:K22" si="5">C6+G6</f>
        <v>231068616.01999995</v>
      </c>
      <c r="L6" s="18">
        <f t="shared" ref="L6:L22" si="6">D6+H6</f>
        <v>224865241.63999987</v>
      </c>
      <c r="M6" s="18">
        <f t="shared" ref="M6:M22" si="7">K6-L6</f>
        <v>6203374.3800000846</v>
      </c>
      <c r="N6" s="23">
        <f t="shared" si="0"/>
        <v>0.97315353990148468</v>
      </c>
      <c r="O6" s="10"/>
    </row>
    <row r="7" spans="1:15" s="9" customFormat="1" ht="36.75" customHeight="1" x14ac:dyDescent="0.2">
      <c r="A7" s="16">
        <v>3</v>
      </c>
      <c r="B7" s="17" t="s">
        <v>20</v>
      </c>
      <c r="C7" s="18">
        <v>3177022431.4199982</v>
      </c>
      <c r="D7" s="18">
        <v>3051713587.9199967</v>
      </c>
      <c r="E7" s="18">
        <f t="shared" si="1"/>
        <v>125308843.50000143</v>
      </c>
      <c r="F7" s="23">
        <f t="shared" si="2"/>
        <v>0.96055777187446756</v>
      </c>
      <c r="G7" s="18">
        <v>359926419.32000011</v>
      </c>
      <c r="H7" s="18">
        <v>348017892.91999978</v>
      </c>
      <c r="I7" s="18">
        <f t="shared" si="3"/>
        <v>11908526.400000334</v>
      </c>
      <c r="J7" s="23">
        <f t="shared" si="4"/>
        <v>0.96691399752621987</v>
      </c>
      <c r="K7" s="18">
        <f t="shared" si="5"/>
        <v>3536948850.7399983</v>
      </c>
      <c r="L7" s="18">
        <f t="shared" si="6"/>
        <v>3399731480.8399963</v>
      </c>
      <c r="M7" s="18">
        <f t="shared" si="7"/>
        <v>137217369.900002</v>
      </c>
      <c r="N7" s="23">
        <f t="shared" si="0"/>
        <v>0.96120459308556483</v>
      </c>
      <c r="O7" s="10"/>
    </row>
    <row r="8" spans="1:15" s="9" customFormat="1" ht="36.75" customHeight="1" x14ac:dyDescent="0.2">
      <c r="A8" s="16">
        <v>4</v>
      </c>
      <c r="B8" s="17" t="s">
        <v>1</v>
      </c>
      <c r="C8" s="18">
        <v>330393382.48000002</v>
      </c>
      <c r="D8" s="18">
        <v>309033706.52999991</v>
      </c>
      <c r="E8" s="18">
        <f t="shared" si="1"/>
        <v>21359675.950000107</v>
      </c>
      <c r="F8" s="23">
        <f t="shared" si="2"/>
        <v>0.9353507755219852</v>
      </c>
      <c r="G8" s="19">
        <v>37452680.039999999</v>
      </c>
      <c r="H8" s="18">
        <v>36550733.399999991</v>
      </c>
      <c r="I8" s="18">
        <f t="shared" si="3"/>
        <v>901946.64000000805</v>
      </c>
      <c r="J8" s="23">
        <f t="shared" si="4"/>
        <v>0.97591770097529162</v>
      </c>
      <c r="K8" s="18">
        <f t="shared" si="5"/>
        <v>367846062.52000004</v>
      </c>
      <c r="L8" s="18">
        <f t="shared" si="6"/>
        <v>345584439.92999989</v>
      </c>
      <c r="M8" s="18">
        <f t="shared" si="7"/>
        <v>22261622.590000153</v>
      </c>
      <c r="N8" s="23">
        <f t="shared" si="0"/>
        <v>0.93948114480961786</v>
      </c>
      <c r="O8" s="10"/>
    </row>
    <row r="9" spans="1:15" s="9" customFormat="1" ht="36.75" customHeight="1" x14ac:dyDescent="0.2">
      <c r="A9" s="16">
        <v>5</v>
      </c>
      <c r="B9" s="17" t="s">
        <v>2</v>
      </c>
      <c r="C9" s="18">
        <v>624780490.36999941</v>
      </c>
      <c r="D9" s="18">
        <v>586226187.14999962</v>
      </c>
      <c r="E9" s="18">
        <f t="shared" si="1"/>
        <v>38554303.21999979</v>
      </c>
      <c r="F9" s="23">
        <f t="shared" si="2"/>
        <v>0.93829144185157309</v>
      </c>
      <c r="G9" s="19">
        <v>65545371.210000008</v>
      </c>
      <c r="H9" s="18">
        <v>62913710.779999986</v>
      </c>
      <c r="I9" s="18">
        <f t="shared" si="3"/>
        <v>2631660.4300000221</v>
      </c>
      <c r="J9" s="23">
        <f t="shared" si="4"/>
        <v>0.9598497898262186</v>
      </c>
      <c r="K9" s="18">
        <f t="shared" si="5"/>
        <v>690325861.57999945</v>
      </c>
      <c r="L9" s="18">
        <f t="shared" si="6"/>
        <v>649139897.92999959</v>
      </c>
      <c r="M9" s="18">
        <f t="shared" si="7"/>
        <v>41185963.649999857</v>
      </c>
      <c r="N9" s="23">
        <f t="shared" si="0"/>
        <v>0.94033837359687711</v>
      </c>
      <c r="O9" s="10"/>
    </row>
    <row r="10" spans="1:15" s="9" customFormat="1" ht="36.75" customHeight="1" x14ac:dyDescent="0.2">
      <c r="A10" s="16">
        <v>6</v>
      </c>
      <c r="B10" s="17" t="s">
        <v>3</v>
      </c>
      <c r="C10" s="18">
        <v>33394255.179999992</v>
      </c>
      <c r="D10" s="18">
        <v>31094032.420000006</v>
      </c>
      <c r="E10" s="18">
        <f t="shared" si="1"/>
        <v>2300222.7599999867</v>
      </c>
      <c r="F10" s="23">
        <f t="shared" si="2"/>
        <v>0.93111920755227373</v>
      </c>
      <c r="G10" s="19">
        <v>4354826.26</v>
      </c>
      <c r="H10" s="18">
        <v>4915554.8800000018</v>
      </c>
      <c r="I10" s="18">
        <f t="shared" si="3"/>
        <v>-560728.62000000197</v>
      </c>
      <c r="J10" s="23">
        <f t="shared" si="4"/>
        <v>1.128760273435111</v>
      </c>
      <c r="K10" s="18">
        <f t="shared" si="5"/>
        <v>37749081.43999999</v>
      </c>
      <c r="L10" s="18">
        <f t="shared" si="6"/>
        <v>36009587.300000004</v>
      </c>
      <c r="M10" s="18">
        <f t="shared" si="7"/>
        <v>1739494.1399999857</v>
      </c>
      <c r="N10" s="23">
        <f t="shared" si="0"/>
        <v>0.95391956377098042</v>
      </c>
      <c r="O10" s="10"/>
    </row>
    <row r="11" spans="1:15" s="9" customFormat="1" ht="36.75" customHeight="1" x14ac:dyDescent="0.2">
      <c r="A11" s="16">
        <v>7</v>
      </c>
      <c r="B11" s="17" t="s">
        <v>4</v>
      </c>
      <c r="C11" s="18">
        <v>110652400.82999997</v>
      </c>
      <c r="D11" s="18">
        <v>103573372.93999998</v>
      </c>
      <c r="E11" s="18">
        <f t="shared" si="1"/>
        <v>7079027.8899999857</v>
      </c>
      <c r="F11" s="23">
        <f t="shared" si="2"/>
        <v>0.93602463356510623</v>
      </c>
      <c r="G11" s="19">
        <v>11484257.349999998</v>
      </c>
      <c r="H11" s="18">
        <v>9010677.0499999952</v>
      </c>
      <c r="I11" s="18">
        <f t="shared" si="3"/>
        <v>2473580.3000000026</v>
      </c>
      <c r="J11" s="23">
        <f t="shared" si="4"/>
        <v>0.78461120953546004</v>
      </c>
      <c r="K11" s="18">
        <f t="shared" si="5"/>
        <v>122136658.17999996</v>
      </c>
      <c r="L11" s="18">
        <f t="shared" si="6"/>
        <v>112584049.98999998</v>
      </c>
      <c r="M11" s="18">
        <f t="shared" si="7"/>
        <v>9552608.1899999827</v>
      </c>
      <c r="N11" s="23">
        <f t="shared" si="0"/>
        <v>0.92178754247621753</v>
      </c>
      <c r="O11" s="10"/>
    </row>
    <row r="12" spans="1:15" s="9" customFormat="1" ht="36.75" customHeight="1" x14ac:dyDescent="0.2">
      <c r="A12" s="16">
        <v>8</v>
      </c>
      <c r="B12" s="17" t="s">
        <v>5</v>
      </c>
      <c r="C12" s="18">
        <v>282676835.74999988</v>
      </c>
      <c r="D12" s="18">
        <v>264952635.98000005</v>
      </c>
      <c r="E12" s="18">
        <f t="shared" si="1"/>
        <v>17724199.769999832</v>
      </c>
      <c r="F12" s="23">
        <f t="shared" si="2"/>
        <v>0.9372987187896954</v>
      </c>
      <c r="G12" s="19">
        <v>30382595.209999986</v>
      </c>
      <c r="H12" s="18">
        <v>27732602.239999991</v>
      </c>
      <c r="I12" s="18">
        <f t="shared" si="3"/>
        <v>2649992.9699999951</v>
      </c>
      <c r="J12" s="23">
        <f t="shared" si="4"/>
        <v>0.91277924246814213</v>
      </c>
      <c r="K12" s="18">
        <f t="shared" si="5"/>
        <v>313059430.95999986</v>
      </c>
      <c r="L12" s="18">
        <f t="shared" si="6"/>
        <v>292685238.22000003</v>
      </c>
      <c r="M12" s="18">
        <f t="shared" si="7"/>
        <v>20374192.739999831</v>
      </c>
      <c r="N12" s="25">
        <f t="shared" si="0"/>
        <v>0.93491908971557836</v>
      </c>
      <c r="O12" s="10"/>
    </row>
    <row r="13" spans="1:15" s="9" customFormat="1" ht="36.75" customHeight="1" x14ac:dyDescent="0.2">
      <c r="A13" s="16">
        <v>9</v>
      </c>
      <c r="B13" s="17" t="s">
        <v>6</v>
      </c>
      <c r="C13" s="18">
        <v>115467827.85000001</v>
      </c>
      <c r="D13" s="18">
        <v>111114902.16000001</v>
      </c>
      <c r="E13" s="18">
        <f t="shared" si="1"/>
        <v>4352925.6899999976</v>
      </c>
      <c r="F13" s="23">
        <f t="shared" si="2"/>
        <v>0.96230183098572941</v>
      </c>
      <c r="G13" s="19">
        <v>11557157.370000003</v>
      </c>
      <c r="H13" s="18">
        <v>11627920.109999998</v>
      </c>
      <c r="I13" s="18">
        <f t="shared" si="3"/>
        <v>-70762.739999994636</v>
      </c>
      <c r="J13" s="23">
        <f t="shared" si="4"/>
        <v>1.0061228499132218</v>
      </c>
      <c r="K13" s="18">
        <f t="shared" si="5"/>
        <v>127024985.22000001</v>
      </c>
      <c r="L13" s="18">
        <f t="shared" si="6"/>
        <v>122742822.27000001</v>
      </c>
      <c r="M13" s="18">
        <f t="shared" si="7"/>
        <v>4282162.950000003</v>
      </c>
      <c r="N13" s="25">
        <f t="shared" si="0"/>
        <v>0.96628881363313257</v>
      </c>
      <c r="O13" s="10"/>
    </row>
    <row r="14" spans="1:15" s="9" customFormat="1" ht="36.75" customHeight="1" x14ac:dyDescent="0.2">
      <c r="A14" s="16">
        <v>10</v>
      </c>
      <c r="B14" s="17" t="s">
        <v>7</v>
      </c>
      <c r="C14" s="18">
        <v>424539869.48000002</v>
      </c>
      <c r="D14" s="18">
        <v>368590830.26999998</v>
      </c>
      <c r="E14" s="18">
        <f t="shared" si="1"/>
        <v>55949039.210000038</v>
      </c>
      <c r="F14" s="23">
        <f t="shared" si="2"/>
        <v>0.86821252082041311</v>
      </c>
      <c r="G14" s="19">
        <v>44695227.230000041</v>
      </c>
      <c r="H14" s="18">
        <v>44524550.430000007</v>
      </c>
      <c r="I14" s="18">
        <f t="shared" si="3"/>
        <v>170676.80000003427</v>
      </c>
      <c r="J14" s="23">
        <f t="shared" si="4"/>
        <v>0.99618131933591614</v>
      </c>
      <c r="K14" s="18">
        <f t="shared" si="5"/>
        <v>469235096.71000004</v>
      </c>
      <c r="L14" s="18">
        <f t="shared" si="6"/>
        <v>413115380.69999999</v>
      </c>
      <c r="M14" s="18">
        <f t="shared" si="7"/>
        <v>56119716.01000005</v>
      </c>
      <c r="N14" s="25">
        <f t="shared" si="0"/>
        <v>0.88040170821944386</v>
      </c>
      <c r="O14" s="10"/>
    </row>
    <row r="15" spans="1:15" s="9" customFormat="1" ht="36.75" customHeight="1" x14ac:dyDescent="0.2">
      <c r="A15" s="16">
        <v>11</v>
      </c>
      <c r="B15" s="17" t="s">
        <v>8</v>
      </c>
      <c r="C15" s="18">
        <v>419386673.98999995</v>
      </c>
      <c r="D15" s="18">
        <v>384994834.95999998</v>
      </c>
      <c r="E15" s="18">
        <f t="shared" si="1"/>
        <v>34391839.029999971</v>
      </c>
      <c r="F15" s="23">
        <f t="shared" si="2"/>
        <v>0.91799491695146229</v>
      </c>
      <c r="G15" s="19">
        <v>44696632.540000007</v>
      </c>
      <c r="H15" s="18">
        <v>42175243.020000011</v>
      </c>
      <c r="I15" s="18">
        <f t="shared" si="3"/>
        <v>2521389.5199999958</v>
      </c>
      <c r="J15" s="23">
        <f t="shared" si="4"/>
        <v>0.94358882589771054</v>
      </c>
      <c r="K15" s="18">
        <f t="shared" si="5"/>
        <v>464083306.52999997</v>
      </c>
      <c r="L15" s="18">
        <f t="shared" si="6"/>
        <v>427170077.98000002</v>
      </c>
      <c r="M15" s="18">
        <f t="shared" si="7"/>
        <v>36913228.549999952</v>
      </c>
      <c r="N15" s="25">
        <f t="shared" si="0"/>
        <v>0.92045990874784078</v>
      </c>
      <c r="O15" s="10"/>
    </row>
    <row r="16" spans="1:15" s="9" customFormat="1" ht="36.75" customHeight="1" x14ac:dyDescent="0.2">
      <c r="A16" s="16">
        <v>12</v>
      </c>
      <c r="B16" s="17" t="s">
        <v>9</v>
      </c>
      <c r="C16" s="18">
        <v>37006692.93999999</v>
      </c>
      <c r="D16" s="18">
        <v>36142893.289999999</v>
      </c>
      <c r="E16" s="18">
        <f t="shared" si="1"/>
        <v>863799.64999999106</v>
      </c>
      <c r="F16" s="23">
        <f t="shared" si="2"/>
        <v>0.97665828580250347</v>
      </c>
      <c r="G16" s="19">
        <v>3846945.9400000004</v>
      </c>
      <c r="H16" s="18">
        <v>3865388.1100000008</v>
      </c>
      <c r="I16" s="18">
        <f t="shared" si="3"/>
        <v>-18442.170000000391</v>
      </c>
      <c r="J16" s="23">
        <f t="shared" si="4"/>
        <v>1.0047939769073022</v>
      </c>
      <c r="K16" s="18">
        <f t="shared" si="5"/>
        <v>40853638.879999988</v>
      </c>
      <c r="L16" s="18">
        <f t="shared" si="6"/>
        <v>40008281.399999999</v>
      </c>
      <c r="M16" s="18">
        <f t="shared" si="7"/>
        <v>845357.47999998927</v>
      </c>
      <c r="N16" s="25">
        <f t="shared" si="0"/>
        <v>0.97930765769768835</v>
      </c>
      <c r="O16" s="10"/>
    </row>
    <row r="17" spans="1:48" s="9" customFormat="1" ht="36.75" customHeight="1" x14ac:dyDescent="0.2">
      <c r="A17" s="16">
        <v>13</v>
      </c>
      <c r="B17" s="17" t="s">
        <v>10</v>
      </c>
      <c r="C17" s="18">
        <v>71127323.749999985</v>
      </c>
      <c r="D17" s="18">
        <v>68404128.390000015</v>
      </c>
      <c r="E17" s="18">
        <f t="shared" si="1"/>
        <v>2723195.3599999696</v>
      </c>
      <c r="F17" s="23">
        <f t="shared" si="2"/>
        <v>0.96171379413104985</v>
      </c>
      <c r="G17" s="20">
        <v>12135080.620000003</v>
      </c>
      <c r="H17" s="18">
        <v>11154856.610000001</v>
      </c>
      <c r="I17" s="18">
        <f t="shared" si="3"/>
        <v>980224.01000000164</v>
      </c>
      <c r="J17" s="23">
        <f t="shared" si="4"/>
        <v>0.91922393919785916</v>
      </c>
      <c r="K17" s="18">
        <f t="shared" si="5"/>
        <v>83262404.36999999</v>
      </c>
      <c r="L17" s="18">
        <f t="shared" si="6"/>
        <v>79558985.000000015</v>
      </c>
      <c r="M17" s="18">
        <f t="shared" si="7"/>
        <v>3703419.369999975</v>
      </c>
      <c r="N17" s="25">
        <f t="shared" si="0"/>
        <v>0.95552110946084634</v>
      </c>
      <c r="O17" s="10"/>
    </row>
    <row r="18" spans="1:48" s="9" customFormat="1" ht="36.75" customHeight="1" x14ac:dyDescent="0.2">
      <c r="A18" s="16">
        <v>14</v>
      </c>
      <c r="B18" s="17" t="s">
        <v>11</v>
      </c>
      <c r="C18" s="18">
        <v>145384685.62999997</v>
      </c>
      <c r="D18" s="18">
        <v>140054024.06999999</v>
      </c>
      <c r="E18" s="18">
        <f t="shared" si="1"/>
        <v>5330661.5599999726</v>
      </c>
      <c r="F18" s="23">
        <f t="shared" si="2"/>
        <v>0.96333409164176786</v>
      </c>
      <c r="G18" s="20">
        <v>16365871.779999997</v>
      </c>
      <c r="H18" s="18">
        <v>15715861.179999996</v>
      </c>
      <c r="I18" s="18">
        <f t="shared" si="3"/>
        <v>650010.60000000149</v>
      </c>
      <c r="J18" s="23">
        <f t="shared" si="4"/>
        <v>0.96028255575151511</v>
      </c>
      <c r="K18" s="18">
        <f t="shared" si="5"/>
        <v>161750557.40999997</v>
      </c>
      <c r="L18" s="18">
        <f t="shared" si="6"/>
        <v>155769885.25</v>
      </c>
      <c r="M18" s="18">
        <f t="shared" si="7"/>
        <v>5980672.1599999666</v>
      </c>
      <c r="N18" s="25">
        <f t="shared" si="0"/>
        <v>0.96302533817648395</v>
      </c>
      <c r="O18" s="10"/>
    </row>
    <row r="19" spans="1:48" s="9" customFormat="1" ht="36.75" customHeight="1" x14ac:dyDescent="0.2">
      <c r="A19" s="16">
        <v>15</v>
      </c>
      <c r="B19" s="17" t="s">
        <v>12</v>
      </c>
      <c r="C19" s="18">
        <v>113934199.08999996</v>
      </c>
      <c r="D19" s="18">
        <v>109605816.86000001</v>
      </c>
      <c r="E19" s="18">
        <f t="shared" si="1"/>
        <v>4328382.2299999446</v>
      </c>
      <c r="F19" s="23">
        <f t="shared" si="2"/>
        <v>0.96200980684841753</v>
      </c>
      <c r="G19" s="20">
        <v>13037047.879999999</v>
      </c>
      <c r="H19" s="18">
        <v>12517258.680000002</v>
      </c>
      <c r="I19" s="18">
        <f t="shared" si="3"/>
        <v>519789.19999999739</v>
      </c>
      <c r="J19" s="23">
        <f t="shared" si="4"/>
        <v>0.96012983884201264</v>
      </c>
      <c r="K19" s="18">
        <f t="shared" si="5"/>
        <v>126971246.96999995</v>
      </c>
      <c r="L19" s="18">
        <f t="shared" si="6"/>
        <v>122123075.54000002</v>
      </c>
      <c r="M19" s="18">
        <f t="shared" si="7"/>
        <v>4848171.4299999326</v>
      </c>
      <c r="N19" s="25">
        <f t="shared" si="0"/>
        <v>0.96181677706019986</v>
      </c>
      <c r="O19" s="10"/>
    </row>
    <row r="20" spans="1:48" s="9" customFormat="1" ht="36.75" customHeight="1" x14ac:dyDescent="0.2">
      <c r="A20" s="16">
        <v>16</v>
      </c>
      <c r="B20" s="17" t="s">
        <v>18</v>
      </c>
      <c r="C20" s="18">
        <v>382817509.81999987</v>
      </c>
      <c r="D20" s="18">
        <v>347299231.77999979</v>
      </c>
      <c r="E20" s="18">
        <f t="shared" si="1"/>
        <v>35518278.040000081</v>
      </c>
      <c r="F20" s="23">
        <f t="shared" si="2"/>
        <v>0.90721877362218695</v>
      </c>
      <c r="G20" s="20">
        <v>39064296.719999984</v>
      </c>
      <c r="H20" s="18">
        <v>33549008.649999999</v>
      </c>
      <c r="I20" s="18">
        <f t="shared" si="3"/>
        <v>5515288.0699999854</v>
      </c>
      <c r="J20" s="23">
        <f t="shared" si="4"/>
        <v>0.85881511935228849</v>
      </c>
      <c r="K20" s="18">
        <f t="shared" si="5"/>
        <v>421881806.53999984</v>
      </c>
      <c r="L20" s="18">
        <f t="shared" si="6"/>
        <v>380848240.42999977</v>
      </c>
      <c r="M20" s="18">
        <f t="shared" si="7"/>
        <v>41033566.110000074</v>
      </c>
      <c r="N20" s="25">
        <v>0.8222378329081943</v>
      </c>
      <c r="O20" s="10"/>
    </row>
    <row r="21" spans="1:48" s="9" customFormat="1" ht="36.75" customHeight="1" x14ac:dyDescent="0.2">
      <c r="A21" s="16">
        <v>17</v>
      </c>
      <c r="B21" s="17" t="s">
        <v>13</v>
      </c>
      <c r="C21" s="18">
        <v>701602437.14000022</v>
      </c>
      <c r="D21" s="18">
        <v>649621101.03999901</v>
      </c>
      <c r="E21" s="18">
        <f t="shared" si="1"/>
        <v>51981336.100001216</v>
      </c>
      <c r="F21" s="23">
        <f t="shared" si="2"/>
        <v>0.92591055368636255</v>
      </c>
      <c r="G21" s="20">
        <v>73538962.580000058</v>
      </c>
      <c r="H21" s="18">
        <v>70341598.569999963</v>
      </c>
      <c r="I21" s="18">
        <f t="shared" si="3"/>
        <v>3197364.0100000948</v>
      </c>
      <c r="J21" s="23">
        <f t="shared" si="4"/>
        <v>0.95652149693406663</v>
      </c>
      <c r="K21" s="18">
        <f t="shared" si="5"/>
        <v>775141399.72000027</v>
      </c>
      <c r="L21" s="18">
        <f t="shared" si="6"/>
        <v>719962699.60999894</v>
      </c>
      <c r="M21" s="18">
        <f t="shared" si="7"/>
        <v>55178700.110001326</v>
      </c>
      <c r="N21" s="25">
        <f t="shared" ref="N21:N23" si="8">L21/K21</f>
        <v>0.92881466513086097</v>
      </c>
      <c r="O21" s="10"/>
    </row>
    <row r="22" spans="1:48" s="9" customFormat="1" ht="36.75" customHeight="1" x14ac:dyDescent="0.2">
      <c r="A22" s="16">
        <v>18</v>
      </c>
      <c r="B22" s="17" t="s">
        <v>14</v>
      </c>
      <c r="C22" s="18">
        <v>56884471.69000002</v>
      </c>
      <c r="D22" s="18">
        <v>53518181.979999989</v>
      </c>
      <c r="E22" s="18">
        <f t="shared" si="1"/>
        <v>3366289.7100000307</v>
      </c>
      <c r="F22" s="23">
        <f t="shared" si="2"/>
        <v>0.94082234377871865</v>
      </c>
      <c r="G22" s="20">
        <v>8495790.7700000014</v>
      </c>
      <c r="H22" s="18">
        <v>7835989.71</v>
      </c>
      <c r="I22" s="18">
        <f t="shared" si="3"/>
        <v>659801.06000000145</v>
      </c>
      <c r="J22" s="23">
        <f t="shared" si="4"/>
        <v>0.92233788733005706</v>
      </c>
      <c r="K22" s="18">
        <f t="shared" si="5"/>
        <v>65380262.460000023</v>
      </c>
      <c r="L22" s="18">
        <f t="shared" si="6"/>
        <v>61354171.68999999</v>
      </c>
      <c r="M22" s="18">
        <f t="shared" si="7"/>
        <v>4026090.7700000331</v>
      </c>
      <c r="N22" s="25">
        <f t="shared" si="8"/>
        <v>0.93842039449653147</v>
      </c>
      <c r="O22" s="10"/>
    </row>
    <row r="23" spans="1:48" s="12" customFormat="1" ht="32.25" customHeight="1" x14ac:dyDescent="0.2">
      <c r="A23" s="28" t="s">
        <v>15</v>
      </c>
      <c r="B23" s="28"/>
      <c r="C23" s="21">
        <f>SUM(C5:C22)</f>
        <v>7400205747.3099976</v>
      </c>
      <c r="D23" s="21">
        <f t="shared" ref="D23:E23" si="9">SUM(D5:D22)</f>
        <v>6972348562.6899939</v>
      </c>
      <c r="E23" s="21">
        <f>SUM(E5:E22)</f>
        <v>427857184.62000257</v>
      </c>
      <c r="F23" s="24">
        <f t="shared" si="2"/>
        <v>0.94218306906189309</v>
      </c>
      <c r="G23" s="21">
        <f>SUM(G5:G22)</f>
        <v>820829437.53000021</v>
      </c>
      <c r="H23" s="21">
        <f t="shared" ref="H23" si="10">H5+H6+H7+H8+H9+H10+H11+H12+H13+H14+H15+H16+H17+H18+H19+H20+H21+H22</f>
        <v>785527104.52999961</v>
      </c>
      <c r="I23" s="21">
        <f>SUM(I5:I22)</f>
        <v>35302333.000000454</v>
      </c>
      <c r="J23" s="24">
        <f t="shared" si="4"/>
        <v>0.95699187750109127</v>
      </c>
      <c r="K23" s="21">
        <f>K5+K6+K7+K8+K9+K10+K11+K12+K13+K14+K15+K16+K17+K18+K19+K20+K21+K22</f>
        <v>8221035184.8399992</v>
      </c>
      <c r="L23" s="21">
        <f>L5+L6+L7+L8+L9+L10+L11+L12+L13+L14+L15+L16+L17+L18+L19+L20+L21+L22</f>
        <v>7757875667.2199926</v>
      </c>
      <c r="M23" s="21">
        <f>M5+M6+M7+M8+M9+M10+M11+M12+M13+M14+M15+M16+M17+M18+M19+M20+M21+M22</f>
        <v>463159517.62000334</v>
      </c>
      <c r="N23" s="26">
        <f t="shared" si="8"/>
        <v>0.9436616548638429</v>
      </c>
      <c r="O23" s="11"/>
    </row>
    <row r="24" spans="1:48" ht="33" customHeight="1" x14ac:dyDescent="0.2">
      <c r="G24" s="1"/>
      <c r="K24" s="27" t="s">
        <v>33</v>
      </c>
      <c r="L24" s="27"/>
      <c r="M24" s="21">
        <v>465797609.73000014</v>
      </c>
    </row>
    <row r="25" spans="1:48" s="4" customFormat="1" ht="20.25" x14ac:dyDescent="0.2">
      <c r="A25" s="6"/>
      <c r="B25" s="9"/>
      <c r="C25" s="13"/>
      <c r="D25" s="13"/>
      <c r="E25" s="13"/>
      <c r="F25" s="13"/>
      <c r="G25" s="1"/>
      <c r="H25" s="1"/>
      <c r="I25" s="1"/>
      <c r="J25" s="1"/>
      <c r="K25" s="1"/>
      <c r="L25" s="1"/>
      <c r="M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5" customFormat="1" x14ac:dyDescent="0.2"/>
    <row r="27" spans="1:48" s="5" customFormat="1" x14ac:dyDescent="0.2"/>
    <row r="28" spans="1:48" s="5" customFormat="1" x14ac:dyDescent="0.2"/>
    <row r="29" spans="1:48" s="5" customFormat="1" x14ac:dyDescent="0.2"/>
    <row r="30" spans="1:48" s="5" customFormat="1" x14ac:dyDescent="0.2"/>
    <row r="31" spans="1:48" s="5" customFormat="1" x14ac:dyDescent="0.2"/>
    <row r="32" spans="1:48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</sheetData>
  <mergeCells count="11">
    <mergeCell ref="K24:L24"/>
    <mergeCell ref="A23:B23"/>
    <mergeCell ref="N3:N4"/>
    <mergeCell ref="A1:M2"/>
    <mergeCell ref="A3:A4"/>
    <mergeCell ref="B3:B4"/>
    <mergeCell ref="C3:E3"/>
    <mergeCell ref="G3:I3"/>
    <mergeCell ref="J3:J4"/>
    <mergeCell ref="K3:M3"/>
    <mergeCell ref="F3:F4"/>
  </mergeCells>
  <pageMargins left="3.937007874015748E-2" right="3.937007874015748E-2" top="0.15748031496062992" bottom="3.937007874015748E-2" header="0.59055118110236227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Stimulsoft Reports 2014.1.1900 from 10 April 2014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Французова Ирина Васильевна</dc:creator>
  <cp:lastModifiedBy>Кобзева Оксана Витальевна</cp:lastModifiedBy>
  <cp:lastPrinted>2024-03-03T22:19:38Z</cp:lastPrinted>
  <dcterms:created xsi:type="dcterms:W3CDTF">2015-01-16T06:11:54Z</dcterms:created>
  <dcterms:modified xsi:type="dcterms:W3CDTF">2025-08-01T04:15:40Z</dcterms:modified>
</cp:coreProperties>
</file>