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5 Собираемость МО на сайт\2025\06 Июнь\"/>
    </mc:Choice>
  </mc:AlternateContent>
  <xr:revisionPtr revIDLastSave="0" documentId="13_ncr:1_{DB7B5FBA-7A7A-42D5-9AF1-267C6550C79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Отчет!$A$1:$N$25</definedName>
  </definedNames>
  <calcPr calcId="191029"/>
</workbook>
</file>

<file path=xl/calcChain.xml><?xml version="1.0" encoding="utf-8"?>
<calcChain xmlns="http://schemas.openxmlformats.org/spreadsheetml/2006/main">
  <c r="M8" i="20" l="1"/>
  <c r="M9" i="20"/>
  <c r="M10" i="20"/>
  <c r="M11" i="20"/>
  <c r="M15" i="20"/>
  <c r="M16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5" i="20"/>
  <c r="K6" i="20"/>
  <c r="M6" i="20" s="1"/>
  <c r="K7" i="20"/>
  <c r="M7" i="20" s="1"/>
  <c r="K8" i="20"/>
  <c r="K9" i="20"/>
  <c r="K10" i="20"/>
  <c r="K11" i="20"/>
  <c r="K12" i="20"/>
  <c r="M12" i="20" s="1"/>
  <c r="K13" i="20"/>
  <c r="M13" i="20" s="1"/>
  <c r="K14" i="20"/>
  <c r="M14" i="20" s="1"/>
  <c r="K15" i="20"/>
  <c r="K16" i="20"/>
  <c r="K17" i="20"/>
  <c r="M17" i="20" s="1"/>
  <c r="K18" i="20"/>
  <c r="M18" i="20" s="1"/>
  <c r="K19" i="20"/>
  <c r="M19" i="20" s="1"/>
  <c r="K20" i="20"/>
  <c r="M20" i="20" s="1"/>
  <c r="K21" i="20"/>
  <c r="M21" i="20" s="1"/>
  <c r="K22" i="20"/>
  <c r="M22" i="20" s="1"/>
  <c r="K5" i="20"/>
  <c r="M5" i="20" s="1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5" i="20"/>
  <c r="D23" i="20" l="1"/>
  <c r="E23" i="20"/>
  <c r="C23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I23" i="20" l="1"/>
  <c r="F23" i="20"/>
  <c r="N5" i="20"/>
  <c r="N10" i="20"/>
  <c r="N14" i="20"/>
  <c r="N18" i="20"/>
  <c r="N7" i="20"/>
  <c r="N15" i="20"/>
  <c r="N19" i="20"/>
  <c r="N6" i="20"/>
  <c r="N12" i="20"/>
  <c r="N21" i="20"/>
  <c r="J23" i="20"/>
  <c r="N11" i="20"/>
  <c r="N22" i="20"/>
  <c r="N9" i="20"/>
  <c r="N16" i="20"/>
  <c r="N13" i="20"/>
  <c r="N8" i="20"/>
  <c r="N17" i="20"/>
  <c r="K23" i="20"/>
  <c r="L23" i="20"/>
  <c r="M23" i="20" l="1"/>
  <c r="N23" i="20"/>
</calcChain>
</file>

<file path=xl/sharedStrings.xml><?xml version="1.0" encoding="utf-8"?>
<sst xmlns="http://schemas.openxmlformats.org/spreadsheetml/2006/main" count="37" uniqueCount="37">
  <si>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</si>
  <si>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</si>
  <si>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</si>
  <si>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</si>
  <si>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</si>
  <si>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</si>
  <si>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</si>
  <si>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</si>
  <si>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</si>
  <si>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</si>
  <si>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</si>
  <si>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</si>
  <si>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</si>
  <si>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</si>
  <si>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</si>
  <si>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</si>
  <si>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</si>
  <si>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</si>
  <si>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</si>
  <si>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</si>
  <si>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</si>
  <si>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</si>
  <si>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2014-2024</t>
  </si>
  <si>
    <t>2014-2024</t>
  </si>
  <si>
    <t>2025*</t>
  </si>
  <si>
    <t>% собираемости 2025</t>
  </si>
  <si>
    <t>Свод 2014-2025</t>
  </si>
  <si>
    <t>Начислено 
за период                            2014-2024</t>
  </si>
  <si>
    <t>Задолженность                            на 01.01.2025</t>
  </si>
  <si>
    <t>Оплачено 
за период                                   2014-2025</t>
  </si>
  <si>
    <t>Начислено 
за период                    2014-2025</t>
  </si>
  <si>
    <t>Оплачено  
за период                        2014-2025</t>
  </si>
  <si>
    <t>% собираемости 2014-2025</t>
  </si>
  <si>
    <t>Отчет по начисленным и оплаченным взносам на капитальный ремонт многоквартирных домов Сахалинской области по состоянию на 01.07.2025 года</t>
  </si>
  <si>
    <t>Начислено                            12.2024-05.2025</t>
  </si>
  <si>
    <t>Оплачено                             01.2025-06.2025</t>
  </si>
  <si>
    <t>Задолженность по состоянию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</si>
</sst>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1"/>
  <sheetViews>
    <sheetView tabSelected="1" topLeftCell="A10" zoomScale="70" zoomScaleNormal="70" zoomScaleSheetLayoutView="70" zoomScalePageLayoutView="40" workbookViewId="0">
      <selection activeCell="I39" sqref="I39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28515625" style="1" customWidth="1"/>
    <col min="11" max="12" width="25.140625" style="1" customWidth="1"/>
    <col min="13" max="13" width="23.8554687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39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s="8" customFormat="1" ht="21.75" customHeight="1" x14ac:dyDescent="0.2">
      <c r="A3" s="32" t="s">
        <v>16</v>
      </c>
      <c r="B3" s="27" t="s">
        <v>0</v>
      </c>
      <c r="C3" s="33" t="s">
        <v>23</v>
      </c>
      <c r="D3" s="34"/>
      <c r="E3" s="35"/>
      <c r="F3" s="28" t="s">
        <v>22</v>
      </c>
      <c r="G3" s="36" t="s">
        <v>24</v>
      </c>
      <c r="H3" s="37"/>
      <c r="I3" s="38"/>
      <c r="J3" s="28" t="s">
        <v>25</v>
      </c>
      <c r="K3" s="36" t="s">
        <v>26</v>
      </c>
      <c r="L3" s="37"/>
      <c r="M3" s="38"/>
      <c r="N3" s="28" t="s">
        <v>32</v>
      </c>
      <c r="O3" s="7"/>
    </row>
    <row r="4" spans="1:15" s="9" customFormat="1" ht="72.75" customHeight="1" x14ac:dyDescent="0.2">
      <c r="A4" s="32"/>
      <c r="B4" s="27"/>
      <c r="C4" s="14" t="s">
        <v>27</v>
      </c>
      <c r="D4" s="14" t="s">
        <v>29</v>
      </c>
      <c r="E4" s="14" t="s">
        <v>28</v>
      </c>
      <c r="F4" s="29"/>
      <c r="G4" s="15" t="s">
        <v>34</v>
      </c>
      <c r="H4" s="14" t="s">
        <v>35</v>
      </c>
      <c r="I4" s="14" t="s">
        <v>36</v>
      </c>
      <c r="J4" s="29"/>
      <c r="K4" s="14" t="s">
        <v>30</v>
      </c>
      <c r="L4" s="14" t="s">
        <v>31</v>
      </c>
      <c r="M4" s="22" t="s">
        <v>21</v>
      </c>
      <c r="N4" s="29"/>
      <c r="O4" s="7"/>
    </row>
    <row r="5" spans="1:15" s="9" customFormat="1" ht="36.75" customHeight="1" x14ac:dyDescent="0.2">
      <c r="A5" s="16">
        <v>1</v>
      </c>
      <c r="B5" s="17" t="s">
        <v>19</v>
      </c>
      <c r="C5" s="18">
        <v>167572629.16999999</v>
      </c>
      <c r="D5" s="18">
        <v>155938931.66999987</v>
      </c>
      <c r="E5" s="18">
        <v>11633697.500000119</v>
      </c>
      <c r="F5" s="23">
        <f>D5/C5</f>
        <v>0.93057519263364963</v>
      </c>
      <c r="G5" s="19">
        <v>15959973.779999997</v>
      </c>
      <c r="H5" s="18">
        <v>16104380.749999996</v>
      </c>
      <c r="I5" s="18">
        <f>G5-H5</f>
        <v>-144406.96999999881</v>
      </c>
      <c r="J5" s="23">
        <f>H5/G5</f>
        <v>1.0090480706290985</v>
      </c>
      <c r="K5" s="18">
        <f>C5+G5</f>
        <v>183532602.94999999</v>
      </c>
      <c r="L5" s="18">
        <f>D5+H5</f>
        <v>172043312.41999987</v>
      </c>
      <c r="M5" s="18">
        <f>K5-L5</f>
        <v>11489290.53000012</v>
      </c>
      <c r="N5" s="23">
        <f t="shared" ref="N5:N19" si="0">L5/K5</f>
        <v>0.93739918496589858</v>
      </c>
      <c r="O5" s="10"/>
    </row>
    <row r="6" spans="1:15" s="9" customFormat="1" ht="36.75" customHeight="1" x14ac:dyDescent="0.2">
      <c r="A6" s="16">
        <v>2</v>
      </c>
      <c r="B6" s="17" t="s">
        <v>17</v>
      </c>
      <c r="C6" s="18">
        <v>205561630.72999996</v>
      </c>
      <c r="D6" s="18">
        <v>200470163.27999985</v>
      </c>
      <c r="E6" s="18">
        <v>5091467.4500001073</v>
      </c>
      <c r="F6" s="23">
        <f t="shared" ref="F6:F23" si="1">D6/C6</f>
        <v>0.97523143092454045</v>
      </c>
      <c r="G6" s="19">
        <v>21693645.790000014</v>
      </c>
      <c r="H6" s="18">
        <v>20540255.629999995</v>
      </c>
      <c r="I6" s="18">
        <f t="shared" ref="I6:I22" si="2">G6-H6</f>
        <v>1153390.1600000188</v>
      </c>
      <c r="J6" s="23">
        <f t="shared" ref="J6:J23" si="3">H6/G6</f>
        <v>0.94683281126809538</v>
      </c>
      <c r="K6" s="18">
        <f t="shared" ref="K6:K22" si="4">C6+G6</f>
        <v>227255276.51999998</v>
      </c>
      <c r="L6" s="18">
        <f t="shared" ref="L6:L22" si="5">D6+H6</f>
        <v>221010418.90999985</v>
      </c>
      <c r="M6" s="18">
        <f t="shared" ref="M6:M22" si="6">K6-L6</f>
        <v>6244857.6100001335</v>
      </c>
      <c r="N6" s="23">
        <f t="shared" si="0"/>
        <v>0.97252051655024807</v>
      </c>
      <c r="O6" s="10"/>
    </row>
    <row r="7" spans="1:15" s="9" customFormat="1" ht="36.75" customHeight="1" x14ac:dyDescent="0.2">
      <c r="A7" s="16">
        <v>3</v>
      </c>
      <c r="B7" s="17" t="s">
        <v>20</v>
      </c>
      <c r="C7" s="18">
        <v>3178165725.4899983</v>
      </c>
      <c r="D7" s="18">
        <v>3052753023.3399968</v>
      </c>
      <c r="E7" s="18">
        <v>125412702.15000153</v>
      </c>
      <c r="F7" s="23">
        <f t="shared" si="1"/>
        <v>0.96053928178000669</v>
      </c>
      <c r="G7" s="18">
        <v>307277111.59000015</v>
      </c>
      <c r="H7" s="18">
        <v>295104898.76999998</v>
      </c>
      <c r="I7" s="18">
        <f t="shared" si="2"/>
        <v>12172212.820000172</v>
      </c>
      <c r="J7" s="23">
        <f t="shared" si="3"/>
        <v>0.96038685485874542</v>
      </c>
      <c r="K7" s="18">
        <f t="shared" si="4"/>
        <v>3485442837.0799985</v>
      </c>
      <c r="L7" s="18">
        <f t="shared" si="5"/>
        <v>3347857922.1099968</v>
      </c>
      <c r="M7" s="18">
        <f t="shared" si="6"/>
        <v>137584914.9700017</v>
      </c>
      <c r="N7" s="23">
        <f t="shared" si="0"/>
        <v>0.9605258438020271</v>
      </c>
      <c r="O7" s="10"/>
    </row>
    <row r="8" spans="1:15" s="9" customFormat="1" ht="36.75" customHeight="1" x14ac:dyDescent="0.2">
      <c r="A8" s="16">
        <v>4</v>
      </c>
      <c r="B8" s="17" t="s">
        <v>1</v>
      </c>
      <c r="C8" s="18">
        <v>338397828.71000004</v>
      </c>
      <c r="D8" s="18">
        <v>316484358.11999989</v>
      </c>
      <c r="E8" s="18">
        <v>21913470.590000153</v>
      </c>
      <c r="F8" s="23">
        <f t="shared" si="1"/>
        <v>0.93524346573517902</v>
      </c>
      <c r="G8" s="19">
        <v>32251074.84</v>
      </c>
      <c r="H8" s="18">
        <v>32163721.469999991</v>
      </c>
      <c r="I8" s="18">
        <f t="shared" si="2"/>
        <v>87353.370000008494</v>
      </c>
      <c r="J8" s="23">
        <f t="shared" si="3"/>
        <v>0.99729145864336688</v>
      </c>
      <c r="K8" s="18">
        <f t="shared" si="4"/>
        <v>370648903.55000001</v>
      </c>
      <c r="L8" s="18">
        <f t="shared" si="5"/>
        <v>348648079.58999985</v>
      </c>
      <c r="M8" s="18">
        <f t="shared" si="6"/>
        <v>22000823.960000157</v>
      </c>
      <c r="N8" s="23">
        <f t="shared" si="0"/>
        <v>0.94064241456191899</v>
      </c>
      <c r="O8" s="10"/>
    </row>
    <row r="9" spans="1:15" s="9" customFormat="1" ht="36.75" customHeight="1" x14ac:dyDescent="0.2">
      <c r="A9" s="16">
        <v>5</v>
      </c>
      <c r="B9" s="17" t="s">
        <v>2</v>
      </c>
      <c r="C9" s="18">
        <v>624780490.36999941</v>
      </c>
      <c r="D9" s="18">
        <v>586226187.14999962</v>
      </c>
      <c r="E9" s="18">
        <v>38554303.21999979</v>
      </c>
      <c r="F9" s="23">
        <f t="shared" si="1"/>
        <v>0.93829144185157309</v>
      </c>
      <c r="G9" s="19">
        <v>55900500.800000027</v>
      </c>
      <c r="H9" s="18">
        <v>53149696.279999986</v>
      </c>
      <c r="I9" s="18">
        <f t="shared" si="2"/>
        <v>2750804.5200000405</v>
      </c>
      <c r="J9" s="23">
        <f t="shared" si="3"/>
        <v>0.95079105767152561</v>
      </c>
      <c r="K9" s="18">
        <f t="shared" si="4"/>
        <v>680680991.16999948</v>
      </c>
      <c r="L9" s="18">
        <f t="shared" si="5"/>
        <v>639375883.42999959</v>
      </c>
      <c r="M9" s="18">
        <f t="shared" si="6"/>
        <v>41305107.73999989</v>
      </c>
      <c r="N9" s="23">
        <f t="shared" si="0"/>
        <v>0.93931796498532749</v>
      </c>
      <c r="O9" s="10"/>
    </row>
    <row r="10" spans="1:15" s="9" customFormat="1" ht="36.75" customHeight="1" x14ac:dyDescent="0.2">
      <c r="A10" s="16">
        <v>6</v>
      </c>
      <c r="B10" s="17" t="s">
        <v>3</v>
      </c>
      <c r="C10" s="18">
        <v>33394255.179999992</v>
      </c>
      <c r="D10" s="18">
        <v>31094032.420000006</v>
      </c>
      <c r="E10" s="18">
        <v>2300222.7599999867</v>
      </c>
      <c r="F10" s="23">
        <f t="shared" si="1"/>
        <v>0.93111920755227373</v>
      </c>
      <c r="G10" s="19">
        <v>3520734.9999999995</v>
      </c>
      <c r="H10" s="18">
        <v>3532413.9299999992</v>
      </c>
      <c r="I10" s="18">
        <f t="shared" si="2"/>
        <v>-11678.929999999702</v>
      </c>
      <c r="J10" s="23">
        <f t="shared" si="3"/>
        <v>1.0033171851900242</v>
      </c>
      <c r="K10" s="18">
        <f t="shared" si="4"/>
        <v>36914990.179999992</v>
      </c>
      <c r="L10" s="18">
        <f t="shared" si="5"/>
        <v>34626446.350000001</v>
      </c>
      <c r="M10" s="18">
        <f t="shared" si="6"/>
        <v>2288543.8299999908</v>
      </c>
      <c r="N10" s="23">
        <f t="shared" si="0"/>
        <v>0.9380050267156812</v>
      </c>
      <c r="O10" s="10"/>
    </row>
    <row r="11" spans="1:15" s="9" customFormat="1" ht="36.75" customHeight="1" x14ac:dyDescent="0.2">
      <c r="A11" s="16">
        <v>7</v>
      </c>
      <c r="B11" s="17" t="s">
        <v>4</v>
      </c>
      <c r="C11" s="18">
        <v>110652400.82999997</v>
      </c>
      <c r="D11" s="18">
        <v>103573372.93999998</v>
      </c>
      <c r="E11" s="18">
        <v>7079027.8899999857</v>
      </c>
      <c r="F11" s="23">
        <f t="shared" si="1"/>
        <v>0.93602463356510623</v>
      </c>
      <c r="G11" s="19">
        <v>9803018.5799999908</v>
      </c>
      <c r="H11" s="18">
        <v>7731490.4000000022</v>
      </c>
      <c r="I11" s="18">
        <f t="shared" si="2"/>
        <v>2071528.1799999885</v>
      </c>
      <c r="J11" s="23">
        <f t="shared" si="3"/>
        <v>0.78868466247464863</v>
      </c>
      <c r="K11" s="18">
        <f t="shared" si="4"/>
        <v>120455419.40999997</v>
      </c>
      <c r="L11" s="18">
        <f t="shared" si="5"/>
        <v>111304863.33999999</v>
      </c>
      <c r="M11" s="18">
        <f t="shared" si="6"/>
        <v>9150556.0699999779</v>
      </c>
      <c r="N11" s="23">
        <f t="shared" si="0"/>
        <v>0.9240336705909945</v>
      </c>
      <c r="O11" s="10"/>
    </row>
    <row r="12" spans="1:15" s="9" customFormat="1" ht="36.75" customHeight="1" x14ac:dyDescent="0.2">
      <c r="A12" s="16">
        <v>8</v>
      </c>
      <c r="B12" s="17" t="s">
        <v>5</v>
      </c>
      <c r="C12" s="18">
        <v>282676835.74999988</v>
      </c>
      <c r="D12" s="18">
        <v>264952635.98000005</v>
      </c>
      <c r="E12" s="18">
        <v>17724199.769999832</v>
      </c>
      <c r="F12" s="23">
        <f t="shared" si="1"/>
        <v>0.9372987187896954</v>
      </c>
      <c r="G12" s="19">
        <v>25978631.729999986</v>
      </c>
      <c r="H12" s="18">
        <v>24224560.550000001</v>
      </c>
      <c r="I12" s="18">
        <f t="shared" si="2"/>
        <v>1754071.1799999848</v>
      </c>
      <c r="J12" s="23">
        <f t="shared" si="3"/>
        <v>0.93248023228358123</v>
      </c>
      <c r="K12" s="18">
        <f t="shared" si="4"/>
        <v>308655467.47999984</v>
      </c>
      <c r="L12" s="18">
        <f t="shared" si="5"/>
        <v>289177196.53000003</v>
      </c>
      <c r="M12" s="18">
        <f t="shared" si="6"/>
        <v>19478270.949999809</v>
      </c>
      <c r="N12" s="25">
        <f t="shared" si="0"/>
        <v>0.93689316081445417</v>
      </c>
      <c r="O12" s="10"/>
    </row>
    <row r="13" spans="1:15" s="9" customFormat="1" ht="36.75" customHeight="1" x14ac:dyDescent="0.2">
      <c r="A13" s="16">
        <v>9</v>
      </c>
      <c r="B13" s="17" t="s">
        <v>6</v>
      </c>
      <c r="C13" s="18">
        <v>116273799.54000002</v>
      </c>
      <c r="D13" s="18">
        <v>111774099.79000001</v>
      </c>
      <c r="E13" s="18">
        <v>4499699.7500000149</v>
      </c>
      <c r="F13" s="23">
        <f t="shared" si="1"/>
        <v>0.96130082815043771</v>
      </c>
      <c r="G13" s="19">
        <v>9961504.8999999948</v>
      </c>
      <c r="H13" s="18">
        <v>9971711.8899999987</v>
      </c>
      <c r="I13" s="18">
        <f t="shared" si="2"/>
        <v>-10206.990000003949</v>
      </c>
      <c r="J13" s="23">
        <f t="shared" si="3"/>
        <v>1.0010246433749186</v>
      </c>
      <c r="K13" s="18">
        <f t="shared" si="4"/>
        <v>126235304.44000001</v>
      </c>
      <c r="L13" s="18">
        <f t="shared" si="5"/>
        <v>121745811.68000001</v>
      </c>
      <c r="M13" s="18">
        <f t="shared" si="6"/>
        <v>4489492.7600000054</v>
      </c>
      <c r="N13" s="25">
        <f t="shared" si="0"/>
        <v>0.96443552158474122</v>
      </c>
      <c r="O13" s="10"/>
    </row>
    <row r="14" spans="1:15" s="9" customFormat="1" ht="36.75" customHeight="1" x14ac:dyDescent="0.2">
      <c r="A14" s="16">
        <v>10</v>
      </c>
      <c r="B14" s="17" t="s">
        <v>7</v>
      </c>
      <c r="C14" s="18">
        <v>424539869.48000002</v>
      </c>
      <c r="D14" s="18">
        <v>368590830.26999998</v>
      </c>
      <c r="E14" s="18">
        <v>55949039.210000038</v>
      </c>
      <c r="F14" s="23">
        <f t="shared" si="1"/>
        <v>0.86821252082041311</v>
      </c>
      <c r="G14" s="19">
        <v>38353324.159999982</v>
      </c>
      <c r="H14" s="18">
        <v>38457235.000000037</v>
      </c>
      <c r="I14" s="18">
        <f t="shared" si="2"/>
        <v>-103910.84000005573</v>
      </c>
      <c r="J14" s="23">
        <f t="shared" si="3"/>
        <v>1.0027093046633082</v>
      </c>
      <c r="K14" s="18">
        <f t="shared" si="4"/>
        <v>462893193.63999999</v>
      </c>
      <c r="L14" s="18">
        <f t="shared" si="5"/>
        <v>407048065.27000004</v>
      </c>
      <c r="M14" s="18">
        <f t="shared" si="6"/>
        <v>55845128.369999945</v>
      </c>
      <c r="N14" s="25">
        <f t="shared" si="0"/>
        <v>0.8793563415118355</v>
      </c>
      <c r="O14" s="10"/>
    </row>
    <row r="15" spans="1:15" s="9" customFormat="1" ht="36.75" customHeight="1" x14ac:dyDescent="0.2">
      <c r="A15" s="16">
        <v>11</v>
      </c>
      <c r="B15" s="17" t="s">
        <v>8</v>
      </c>
      <c r="C15" s="18">
        <v>419386673.98999995</v>
      </c>
      <c r="D15" s="18">
        <v>384994834.95999998</v>
      </c>
      <c r="E15" s="18">
        <v>34391839.029999971</v>
      </c>
      <c r="F15" s="23">
        <f t="shared" si="1"/>
        <v>0.91799491695146229</v>
      </c>
      <c r="G15" s="19">
        <v>38118826.819999978</v>
      </c>
      <c r="H15" s="18">
        <v>35151830.609999992</v>
      </c>
      <c r="I15" s="18">
        <f t="shared" si="2"/>
        <v>2966996.209999986</v>
      </c>
      <c r="J15" s="23">
        <f t="shared" si="3"/>
        <v>0.92216454551420568</v>
      </c>
      <c r="K15" s="18">
        <f t="shared" si="4"/>
        <v>457505500.80999994</v>
      </c>
      <c r="L15" s="18">
        <f t="shared" si="5"/>
        <v>420146665.56999999</v>
      </c>
      <c r="M15" s="18">
        <f t="shared" si="6"/>
        <v>37358835.23999995</v>
      </c>
      <c r="N15" s="25">
        <f t="shared" si="0"/>
        <v>0.91834232555923978</v>
      </c>
      <c r="O15" s="10"/>
    </row>
    <row r="16" spans="1:15" s="9" customFormat="1" ht="36.75" customHeight="1" x14ac:dyDescent="0.2">
      <c r="A16" s="16">
        <v>12</v>
      </c>
      <c r="B16" s="17" t="s">
        <v>9</v>
      </c>
      <c r="C16" s="18">
        <v>37273106.719999991</v>
      </c>
      <c r="D16" s="18">
        <v>36377923.449999996</v>
      </c>
      <c r="E16" s="18">
        <v>895183.26999999583</v>
      </c>
      <c r="F16" s="23">
        <f t="shared" si="1"/>
        <v>0.97598313237679057</v>
      </c>
      <c r="G16" s="19">
        <v>3316451.8700000006</v>
      </c>
      <c r="H16" s="18">
        <v>3332630.09</v>
      </c>
      <c r="I16" s="18">
        <f t="shared" si="2"/>
        <v>-16178.219999999274</v>
      </c>
      <c r="J16" s="23">
        <f t="shared" si="3"/>
        <v>1.0048781712004762</v>
      </c>
      <c r="K16" s="18">
        <f t="shared" si="4"/>
        <v>40589558.589999989</v>
      </c>
      <c r="L16" s="18">
        <f t="shared" si="5"/>
        <v>39710553.539999992</v>
      </c>
      <c r="M16" s="18">
        <f t="shared" si="6"/>
        <v>879005.04999999702</v>
      </c>
      <c r="N16" s="25">
        <f t="shared" si="0"/>
        <v>0.97834405988793982</v>
      </c>
      <c r="O16" s="10"/>
    </row>
    <row r="17" spans="1:48" s="9" customFormat="1" ht="36.75" customHeight="1" x14ac:dyDescent="0.2">
      <c r="A17" s="16">
        <v>13</v>
      </c>
      <c r="B17" s="17" t="s">
        <v>10</v>
      </c>
      <c r="C17" s="18">
        <v>71127323.749999985</v>
      </c>
      <c r="D17" s="18">
        <v>68404128.390000015</v>
      </c>
      <c r="E17" s="18">
        <v>2723195.3599999696</v>
      </c>
      <c r="F17" s="23">
        <f t="shared" si="1"/>
        <v>0.96171379413104985</v>
      </c>
      <c r="G17" s="20">
        <v>10350334.059999997</v>
      </c>
      <c r="H17" s="18">
        <v>9717678.2499999981</v>
      </c>
      <c r="I17" s="18">
        <f t="shared" si="2"/>
        <v>632655.80999999866</v>
      </c>
      <c r="J17" s="23">
        <f t="shared" si="3"/>
        <v>0.93887580764712064</v>
      </c>
      <c r="K17" s="18">
        <f t="shared" si="4"/>
        <v>81477657.809999987</v>
      </c>
      <c r="L17" s="18">
        <f t="shared" si="5"/>
        <v>78121806.640000015</v>
      </c>
      <c r="M17" s="18">
        <f t="shared" si="6"/>
        <v>3355851.169999972</v>
      </c>
      <c r="N17" s="25">
        <f t="shared" si="0"/>
        <v>0.95881262102764941</v>
      </c>
      <c r="O17" s="10"/>
    </row>
    <row r="18" spans="1:48" s="9" customFormat="1" ht="36.75" customHeight="1" x14ac:dyDescent="0.2">
      <c r="A18" s="16">
        <v>14</v>
      </c>
      <c r="B18" s="17" t="s">
        <v>11</v>
      </c>
      <c r="C18" s="18">
        <v>145384685.62999997</v>
      </c>
      <c r="D18" s="18">
        <v>140054024.06999999</v>
      </c>
      <c r="E18" s="18">
        <v>5330661.5599999726</v>
      </c>
      <c r="F18" s="23">
        <f t="shared" si="1"/>
        <v>0.96333409164176786</v>
      </c>
      <c r="G18" s="20">
        <v>13970208.359999999</v>
      </c>
      <c r="H18" s="18">
        <v>13304594.03999999</v>
      </c>
      <c r="I18" s="18">
        <f t="shared" si="2"/>
        <v>665614.32000000961</v>
      </c>
      <c r="J18" s="23">
        <f t="shared" si="3"/>
        <v>0.95235473209506161</v>
      </c>
      <c r="K18" s="18">
        <f t="shared" si="4"/>
        <v>159354893.98999995</v>
      </c>
      <c r="L18" s="18">
        <f t="shared" si="5"/>
        <v>153358618.10999998</v>
      </c>
      <c r="M18" s="18">
        <f t="shared" si="6"/>
        <v>5996275.8799999654</v>
      </c>
      <c r="N18" s="25">
        <f t="shared" si="0"/>
        <v>0.96237156117479361</v>
      </c>
      <c r="O18" s="10"/>
    </row>
    <row r="19" spans="1:48" s="9" customFormat="1" ht="36.75" customHeight="1" x14ac:dyDescent="0.2">
      <c r="A19" s="16">
        <v>15</v>
      </c>
      <c r="B19" s="17" t="s">
        <v>12</v>
      </c>
      <c r="C19" s="18">
        <v>113934199.08999996</v>
      </c>
      <c r="D19" s="18">
        <v>109605816.86000001</v>
      </c>
      <c r="E19" s="18">
        <v>4328382.2299999446</v>
      </c>
      <c r="F19" s="23">
        <f t="shared" si="1"/>
        <v>0.96200980684841753</v>
      </c>
      <c r="G19" s="20">
        <v>11142184.249999991</v>
      </c>
      <c r="H19" s="18">
        <v>10774220.829999994</v>
      </c>
      <c r="I19" s="18">
        <f t="shared" si="2"/>
        <v>367963.4199999962</v>
      </c>
      <c r="J19" s="23">
        <f t="shared" si="3"/>
        <v>0.96697564752620235</v>
      </c>
      <c r="K19" s="18">
        <f t="shared" si="4"/>
        <v>125076383.33999994</v>
      </c>
      <c r="L19" s="18">
        <f t="shared" si="5"/>
        <v>120380037.69000001</v>
      </c>
      <c r="M19" s="18">
        <f t="shared" si="6"/>
        <v>4696345.6499999315</v>
      </c>
      <c r="N19" s="25">
        <f t="shared" si="0"/>
        <v>0.96245217902380764</v>
      </c>
      <c r="O19" s="10"/>
    </row>
    <row r="20" spans="1:48" s="9" customFormat="1" ht="36.75" customHeight="1" x14ac:dyDescent="0.2">
      <c r="A20" s="16">
        <v>16</v>
      </c>
      <c r="B20" s="17" t="s">
        <v>18</v>
      </c>
      <c r="C20" s="18">
        <v>382145301.51999986</v>
      </c>
      <c r="D20" s="18">
        <v>346627008.99999976</v>
      </c>
      <c r="E20" s="18">
        <v>35518292.5200001</v>
      </c>
      <c r="F20" s="23">
        <f t="shared" si="1"/>
        <v>0.90705552998107131</v>
      </c>
      <c r="G20" s="20">
        <v>33191013.390000012</v>
      </c>
      <c r="H20" s="18">
        <v>29302198.329999983</v>
      </c>
      <c r="I20" s="18">
        <f t="shared" si="2"/>
        <v>3888815.0600000285</v>
      </c>
      <c r="J20" s="23">
        <f t="shared" si="3"/>
        <v>0.88283530200461813</v>
      </c>
      <c r="K20" s="18">
        <f t="shared" si="4"/>
        <v>415336314.90999985</v>
      </c>
      <c r="L20" s="18">
        <f t="shared" si="5"/>
        <v>375929207.32999974</v>
      </c>
      <c r="M20" s="18">
        <f t="shared" si="6"/>
        <v>39407107.580000103</v>
      </c>
      <c r="N20" s="25">
        <v>0.8222378329081943</v>
      </c>
      <c r="O20" s="10"/>
    </row>
    <row r="21" spans="1:48" s="9" customFormat="1" ht="36.75" customHeight="1" x14ac:dyDescent="0.2">
      <c r="A21" s="16">
        <v>17</v>
      </c>
      <c r="B21" s="17" t="s">
        <v>13</v>
      </c>
      <c r="C21" s="18">
        <v>701602437.14000022</v>
      </c>
      <c r="D21" s="18">
        <v>649621101.03999901</v>
      </c>
      <c r="E21" s="18">
        <v>51981336.100001216</v>
      </c>
      <c r="F21" s="23">
        <f t="shared" si="1"/>
        <v>0.92591055368636255</v>
      </c>
      <c r="G21" s="20">
        <v>63067970.330000028</v>
      </c>
      <c r="H21" s="18">
        <v>58529945.900000028</v>
      </c>
      <c r="I21" s="18">
        <f t="shared" si="2"/>
        <v>4538024.43</v>
      </c>
      <c r="J21" s="23">
        <f t="shared" si="3"/>
        <v>0.92804549748065446</v>
      </c>
      <c r="K21" s="18">
        <f t="shared" si="4"/>
        <v>764670407.47000027</v>
      </c>
      <c r="L21" s="18">
        <f t="shared" si="5"/>
        <v>708151046.93999898</v>
      </c>
      <c r="M21" s="18">
        <f t="shared" si="6"/>
        <v>56519360.530001283</v>
      </c>
      <c r="N21" s="25">
        <f t="shared" ref="N21:N23" si="7">L21/K21</f>
        <v>0.92608663814125869</v>
      </c>
      <c r="O21" s="10"/>
    </row>
    <row r="22" spans="1:48" s="9" customFormat="1" ht="36.75" customHeight="1" x14ac:dyDescent="0.2">
      <c r="A22" s="16">
        <v>18</v>
      </c>
      <c r="B22" s="17" t="s">
        <v>14</v>
      </c>
      <c r="C22" s="18">
        <v>59099296.020000026</v>
      </c>
      <c r="D22" s="18">
        <v>55573498.629999995</v>
      </c>
      <c r="E22" s="18">
        <v>3525797.3900000304</v>
      </c>
      <c r="F22" s="23">
        <f t="shared" si="1"/>
        <v>0.94034112709554352</v>
      </c>
      <c r="G22" s="20">
        <v>7265091.4200000018</v>
      </c>
      <c r="H22" s="18">
        <v>6853498.7400000002</v>
      </c>
      <c r="I22" s="18">
        <f t="shared" si="2"/>
        <v>411592.68000000156</v>
      </c>
      <c r="J22" s="23">
        <f t="shared" si="3"/>
        <v>0.94334652433045341</v>
      </c>
      <c r="K22" s="18">
        <f t="shared" si="4"/>
        <v>66364387.440000027</v>
      </c>
      <c r="L22" s="18">
        <f t="shared" si="5"/>
        <v>62426997.369999997</v>
      </c>
      <c r="M22" s="18">
        <f t="shared" si="6"/>
        <v>3937390.0700000301</v>
      </c>
      <c r="N22" s="25">
        <f t="shared" si="7"/>
        <v>0.94067013616964645</v>
      </c>
      <c r="O22" s="10"/>
    </row>
    <row r="23" spans="1:48" s="12" customFormat="1" ht="32.25" customHeight="1" x14ac:dyDescent="0.2">
      <c r="A23" s="27" t="s">
        <v>15</v>
      </c>
      <c r="B23" s="27"/>
      <c r="C23" s="21">
        <f>SUM(C5:C22)</f>
        <v>7411968489.1099987</v>
      </c>
      <c r="D23" s="21">
        <f t="shared" ref="D23:E23" si="8">SUM(D5:D22)</f>
        <v>6983115971.3599939</v>
      </c>
      <c r="E23" s="21">
        <f t="shared" si="8"/>
        <v>428852517.75000274</v>
      </c>
      <c r="F23" s="24">
        <f t="shared" si="1"/>
        <v>0.94214053683848031</v>
      </c>
      <c r="G23" s="21">
        <f>SUM(G5:G22)</f>
        <v>701121601.66999996</v>
      </c>
      <c r="H23" s="21">
        <f t="shared" ref="H23" si="9">H5+H6+H7+H8+H9+H10+H11+H12+H13+H14+H15+H16+H17+H18+H19+H20+H21+H22</f>
        <v>667946961.45999992</v>
      </c>
      <c r="I23" s="21">
        <f>SUM(I5:I22)</f>
        <v>33174640.21000018</v>
      </c>
      <c r="J23" s="24">
        <f t="shared" si="3"/>
        <v>0.95268347155332056</v>
      </c>
      <c r="K23" s="21">
        <f>K5+K6+K7+K8+K9+K10+K11+K12+K13+K14+K15+K16+K17+K18+K19+K20+K21+K22</f>
        <v>8113090090.7799978</v>
      </c>
      <c r="L23" s="21">
        <f>L5+L6+L7+L8+L9+L10+L11+L12+L13+L14+L15+L16+L17+L18+L19+L20+L21+L22</f>
        <v>7651062932.8199949</v>
      </c>
      <c r="M23" s="21">
        <f>M5+M6+M7+M8+M9+M10+M11+M12+M13+M14+M15+M16+M17+M18+M19+M20+M21+M22</f>
        <v>462027157.9600029</v>
      </c>
      <c r="N23" s="26">
        <f t="shared" si="7"/>
        <v>0.94305164212522841</v>
      </c>
      <c r="O23" s="11"/>
    </row>
    <row r="24" spans="1:48" s="4" customFormat="1" ht="20.25" x14ac:dyDescent="0.2">
      <c r="A24" s="6"/>
      <c r="B24" s="9"/>
      <c r="C24" s="13"/>
      <c r="D24" s="13"/>
      <c r="E24" s="13"/>
      <c r="F24" s="13"/>
      <c r="G24" s="1"/>
      <c r="H24" s="1"/>
      <c r="I24" s="1"/>
      <c r="J24" s="1"/>
      <c r="K24" s="1"/>
      <c r="L24" s="1"/>
      <c r="M24" s="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s="5" customFormat="1" x14ac:dyDescent="0.2"/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</sheetData>
  <mergeCells count="10"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2025-07-02T01:56:35Z</dcterms:modified>
</cp:coreProperties>
</file>