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kobzeva\Desktop\Отчеты\1 РО 1- до 10 числа каждого месяца\2025\04 Апрель\"/>
    </mc:Choice>
  </mc:AlternateContent>
  <xr:revisionPtr revIDLastSave="0" documentId="13_ncr:1_{D082B7B7-96F2-4183-9DB8-CD6B5790094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РО1- проценты" sheetId="20" r:id="rId1"/>
    <sheet name="РО1- проценты по МО" sheetId="21" r:id="rId2"/>
  </sheets>
  <definedNames>
    <definedName name="_xlnm.Print_Area" localSheetId="0">'РО1- проценты'!$A$1:$O$41</definedName>
    <definedName name="_xlnm.Print_Area" localSheetId="1">'РО1- проценты по МО'!$A$1:$AX$25</definedName>
  </definedNames>
  <calcPr calcId="191029"/>
</workbook>
</file>

<file path=xl/calcChain.xml><?xml version="1.0" encoding="utf-8"?>
<calcChain xmlns="http://schemas.openxmlformats.org/spreadsheetml/2006/main">
  <c r="I6" i="20" l="1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5" i="20"/>
  <c r="D47" i="20"/>
  <c r="C47" i="20"/>
  <c r="I5" i="20" l="1"/>
  <c r="D46" i="20" l="1"/>
  <c r="C46" i="20"/>
  <c r="P6" i="20" l="1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5" i="20"/>
  <c r="D45" i="20" l="1"/>
  <c r="C45" i="20"/>
  <c r="I31" i="20" l="1"/>
  <c r="I32" i="20"/>
  <c r="I33" i="20"/>
  <c r="I34" i="20"/>
  <c r="I35" i="20"/>
  <c r="I36" i="20"/>
  <c r="I37" i="20"/>
  <c r="I38" i="20"/>
  <c r="I39" i="20"/>
  <c r="I40" i="20"/>
  <c r="E31" i="20"/>
  <c r="E32" i="20"/>
  <c r="E33" i="20"/>
  <c r="E34" i="20"/>
  <c r="E35" i="20"/>
  <c r="E36" i="20"/>
  <c r="E37" i="20"/>
  <c r="E38" i="20"/>
  <c r="E39" i="20"/>
  <c r="E40" i="20"/>
  <c r="E29" i="20"/>
  <c r="D55" i="20" l="1"/>
  <c r="C55" i="20"/>
  <c r="D54" i="20" l="1"/>
  <c r="C54" i="20"/>
  <c r="D53" i="20" l="1"/>
  <c r="C53" i="20"/>
  <c r="D52" i="20" l="1"/>
  <c r="C52" i="20"/>
  <c r="D51" i="20" l="1"/>
  <c r="V6" i="20" l="1"/>
  <c r="V7" i="20"/>
  <c r="V8" i="20"/>
  <c r="V9" i="20"/>
  <c r="V10" i="20"/>
  <c r="V11" i="20"/>
  <c r="V12" i="20"/>
  <c r="V13" i="20"/>
  <c r="V14" i="20"/>
  <c r="V15" i="20"/>
  <c r="V16" i="20"/>
  <c r="V17" i="20"/>
  <c r="V18" i="20"/>
  <c r="V19" i="20"/>
  <c r="V20" i="20"/>
  <c r="V21" i="20"/>
  <c r="V22" i="20"/>
  <c r="V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5" i="20"/>
  <c r="AW22" i="21" l="1"/>
  <c r="AW21" i="21"/>
  <c r="AW20" i="21"/>
  <c r="AW19" i="21"/>
  <c r="AW18" i="21"/>
  <c r="AW17" i="21"/>
  <c r="AW16" i="21"/>
  <c r="AW15" i="21"/>
  <c r="AW14" i="21"/>
  <c r="AW13" i="21"/>
  <c r="AW12" i="21"/>
  <c r="AW11" i="21"/>
  <c r="AW10" i="21"/>
  <c r="AW9" i="21"/>
  <c r="AW8" i="21"/>
  <c r="AW7" i="21"/>
  <c r="AW6" i="21"/>
  <c r="AW5" i="21"/>
  <c r="AS22" i="21"/>
  <c r="AS21" i="21"/>
  <c r="AS20" i="21"/>
  <c r="AS19" i="21"/>
  <c r="AS18" i="21"/>
  <c r="AS17" i="21"/>
  <c r="AS16" i="21"/>
  <c r="AS15" i="21"/>
  <c r="AS14" i="21"/>
  <c r="AS13" i="21"/>
  <c r="AS12" i="21"/>
  <c r="AS11" i="21"/>
  <c r="AS10" i="21"/>
  <c r="AS9" i="21"/>
  <c r="AS8" i="21"/>
  <c r="AS7" i="21"/>
  <c r="AS6" i="21"/>
  <c r="AS5" i="21"/>
  <c r="AO22" i="21"/>
  <c r="AO21" i="21"/>
  <c r="AO20" i="21"/>
  <c r="AO19" i="21"/>
  <c r="AO18" i="21"/>
  <c r="AO17" i="21"/>
  <c r="AO16" i="21"/>
  <c r="AO15" i="21"/>
  <c r="AO14" i="21"/>
  <c r="AO13" i="21"/>
  <c r="AO12" i="21"/>
  <c r="AO11" i="21"/>
  <c r="AO10" i="21"/>
  <c r="AO9" i="21"/>
  <c r="AO8" i="21"/>
  <c r="AO7" i="21"/>
  <c r="AO6" i="21"/>
  <c r="AO5" i="21"/>
  <c r="AK22" i="21"/>
  <c r="AK21" i="21"/>
  <c r="AK20" i="21"/>
  <c r="AK19" i="21"/>
  <c r="AK18" i="21"/>
  <c r="AK17" i="21"/>
  <c r="AK16" i="21"/>
  <c r="AK15" i="21"/>
  <c r="AK14" i="21"/>
  <c r="AK13" i="21"/>
  <c r="AK12" i="21"/>
  <c r="AK11" i="21"/>
  <c r="AK10" i="21"/>
  <c r="AK9" i="21"/>
  <c r="AK8" i="21"/>
  <c r="AK7" i="21"/>
  <c r="AK6" i="21"/>
  <c r="AK5" i="21"/>
  <c r="AG22" i="21"/>
  <c r="AG21" i="21"/>
  <c r="AG20" i="21"/>
  <c r="AG19" i="21"/>
  <c r="AG18" i="21"/>
  <c r="AG17" i="21"/>
  <c r="AG16" i="21"/>
  <c r="AG15" i="21"/>
  <c r="AG14" i="21"/>
  <c r="AG13" i="21"/>
  <c r="AG12" i="21"/>
  <c r="AG11" i="21"/>
  <c r="AG10" i="21"/>
  <c r="AG9" i="21"/>
  <c r="AG8" i="21"/>
  <c r="AG7" i="21"/>
  <c r="AG6" i="21"/>
  <c r="AG5" i="21"/>
  <c r="AC22" i="21"/>
  <c r="AC21" i="21"/>
  <c r="AC20" i="21"/>
  <c r="AC19" i="21"/>
  <c r="AC18" i="21"/>
  <c r="AC17" i="21"/>
  <c r="AC16" i="21"/>
  <c r="AC15" i="21"/>
  <c r="AC14" i="21"/>
  <c r="AC13" i="21"/>
  <c r="AC12" i="21"/>
  <c r="AC11" i="21"/>
  <c r="AC10" i="21"/>
  <c r="AC9" i="21"/>
  <c r="AC8" i="21"/>
  <c r="AC7" i="21"/>
  <c r="AC6" i="21"/>
  <c r="AC5" i="21"/>
  <c r="Y22" i="21"/>
  <c r="Y21" i="21"/>
  <c r="Y20" i="21"/>
  <c r="Y19" i="21"/>
  <c r="Y18" i="21"/>
  <c r="Y17" i="21"/>
  <c r="Y16" i="21"/>
  <c r="Y15" i="21"/>
  <c r="Y14" i="21"/>
  <c r="Y13" i="21"/>
  <c r="Y12" i="21"/>
  <c r="Y11" i="21"/>
  <c r="Y10" i="21"/>
  <c r="Y9" i="21"/>
  <c r="Y8" i="21"/>
  <c r="Y7" i="21"/>
  <c r="Y6" i="21"/>
  <c r="Y5" i="21"/>
  <c r="U6" i="21"/>
  <c r="U7" i="21"/>
  <c r="U8" i="21"/>
  <c r="U9" i="21"/>
  <c r="U10" i="21"/>
  <c r="U11" i="21"/>
  <c r="U12" i="21"/>
  <c r="U13" i="21"/>
  <c r="U14" i="21"/>
  <c r="U15" i="21"/>
  <c r="U16" i="21"/>
  <c r="U17" i="21"/>
  <c r="U18" i="21"/>
  <c r="U19" i="21"/>
  <c r="U20" i="21"/>
  <c r="U21" i="21"/>
  <c r="U22" i="21"/>
  <c r="U5" i="21"/>
  <c r="J40" i="20" l="1"/>
  <c r="J39" i="20"/>
  <c r="J38" i="20"/>
  <c r="J37" i="20"/>
  <c r="J36" i="20"/>
  <c r="J35" i="20"/>
  <c r="J34" i="20"/>
  <c r="J33" i="20"/>
  <c r="J32" i="20"/>
  <c r="J31" i="20"/>
  <c r="J30" i="20"/>
  <c r="J29" i="20"/>
  <c r="I29" i="20"/>
  <c r="W8" i="20" l="1"/>
  <c r="W13" i="20"/>
  <c r="W16" i="20"/>
  <c r="W20" i="20"/>
  <c r="W19" i="20" l="1"/>
  <c r="W12" i="20"/>
  <c r="W11" i="20"/>
  <c r="W5" i="20"/>
  <c r="W15" i="20"/>
  <c r="W22" i="20"/>
  <c r="W14" i="20"/>
  <c r="W21" i="20"/>
  <c r="W7" i="20"/>
  <c r="W18" i="20"/>
  <c r="W17" i="20"/>
  <c r="W10" i="20"/>
  <c r="W9" i="20"/>
  <c r="W6" i="20"/>
  <c r="V23" i="20"/>
  <c r="Q22" i="21"/>
  <c r="Q21" i="21"/>
  <c r="Q20" i="21"/>
  <c r="Q19" i="21"/>
  <c r="Q18" i="21"/>
  <c r="Q17" i="21"/>
  <c r="Q16" i="21"/>
  <c r="Q15" i="21"/>
  <c r="Q14" i="21"/>
  <c r="Q13" i="21"/>
  <c r="Q12" i="21"/>
  <c r="Q11" i="21"/>
  <c r="Q10" i="21"/>
  <c r="Q9" i="21"/>
  <c r="Q8" i="21"/>
  <c r="Q7" i="21"/>
  <c r="Q6" i="21"/>
  <c r="Q5" i="21"/>
  <c r="M22" i="21"/>
  <c r="M21" i="21"/>
  <c r="M20" i="21"/>
  <c r="M19" i="21"/>
  <c r="M18" i="21"/>
  <c r="M17" i="21"/>
  <c r="M16" i="21"/>
  <c r="M15" i="21"/>
  <c r="M14" i="21"/>
  <c r="M13" i="21"/>
  <c r="M12" i="21"/>
  <c r="M11" i="21"/>
  <c r="M10" i="21"/>
  <c r="M9" i="21"/>
  <c r="M8" i="21"/>
  <c r="M7" i="21"/>
  <c r="M6" i="21"/>
  <c r="M5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5" i="21"/>
  <c r="D23" i="21"/>
  <c r="C23" i="21"/>
  <c r="W23" i="20" l="1"/>
  <c r="U23" i="20" l="1"/>
  <c r="R23" i="20"/>
  <c r="S23" i="20"/>
  <c r="Q23" i="20"/>
  <c r="D50" i="20" l="1"/>
  <c r="E23" i="21"/>
  <c r="E53" i="20" l="1"/>
  <c r="E52" i="20" l="1"/>
  <c r="E51" i="20"/>
  <c r="E50" i="20" l="1"/>
  <c r="AB23" i="21" l="1"/>
  <c r="AA23" i="21"/>
  <c r="AD22" i="21"/>
  <c r="AD21" i="21"/>
  <c r="AD20" i="21"/>
  <c r="AD19" i="21"/>
  <c r="AD18" i="21"/>
  <c r="AD17" i="21"/>
  <c r="AD16" i="21"/>
  <c r="AD15" i="21"/>
  <c r="AD14" i="21"/>
  <c r="AD13" i="21"/>
  <c r="AD12" i="21"/>
  <c r="AD11" i="21"/>
  <c r="AD10" i="21"/>
  <c r="AD9" i="21"/>
  <c r="AD8" i="21"/>
  <c r="AD7" i="21"/>
  <c r="AD6" i="21"/>
  <c r="AD5" i="21"/>
  <c r="X23" i="21"/>
  <c r="W23" i="21"/>
  <c r="Z6" i="21"/>
  <c r="Z7" i="21"/>
  <c r="Z8" i="21"/>
  <c r="Z9" i="21"/>
  <c r="Z10" i="21"/>
  <c r="Z11" i="21"/>
  <c r="Z12" i="21"/>
  <c r="Z13" i="21"/>
  <c r="Z14" i="21"/>
  <c r="Z15" i="21"/>
  <c r="Z16" i="21"/>
  <c r="Z17" i="21"/>
  <c r="Z18" i="21"/>
  <c r="Z19" i="21"/>
  <c r="Z20" i="21"/>
  <c r="Z21" i="21"/>
  <c r="Z22" i="21"/>
  <c r="Z5" i="21"/>
  <c r="Y23" i="21"/>
  <c r="Z23" i="21" l="1"/>
  <c r="AD23" i="21"/>
  <c r="AC23" i="21"/>
  <c r="E49" i="20"/>
  <c r="E48" i="20" l="1"/>
  <c r="E46" i="20" l="1"/>
  <c r="F55" i="20"/>
  <c r="F54" i="20"/>
  <c r="F53" i="20"/>
  <c r="F52" i="20"/>
  <c r="F51" i="20"/>
  <c r="F50" i="20"/>
  <c r="F49" i="20"/>
  <c r="F48" i="20"/>
  <c r="E55" i="20"/>
  <c r="E54" i="20"/>
  <c r="E47" i="20" l="1"/>
  <c r="F46" i="20"/>
  <c r="F45" i="20"/>
  <c r="E45" i="20"/>
  <c r="F47" i="20"/>
  <c r="AV23" i="21"/>
  <c r="AU23" i="21"/>
  <c r="AX22" i="21"/>
  <c r="AX21" i="21"/>
  <c r="AX20" i="21"/>
  <c r="AX19" i="21"/>
  <c r="AX18" i="21"/>
  <c r="AX17" i="21"/>
  <c r="AX16" i="21"/>
  <c r="AX15" i="21"/>
  <c r="AX14" i="21"/>
  <c r="AX13" i="21"/>
  <c r="AX12" i="21"/>
  <c r="AX11" i="21"/>
  <c r="AX10" i="21"/>
  <c r="AX9" i="21"/>
  <c r="AX8" i="21"/>
  <c r="AX7" i="21"/>
  <c r="AX6" i="21"/>
  <c r="AX5" i="21"/>
  <c r="AR23" i="21"/>
  <c r="AQ23" i="21"/>
  <c r="AT22" i="21"/>
  <c r="AT21" i="21"/>
  <c r="AT20" i="21"/>
  <c r="AT19" i="21"/>
  <c r="AT18" i="21"/>
  <c r="AT17" i="21"/>
  <c r="AT16" i="21"/>
  <c r="AT15" i="21"/>
  <c r="AT14" i="21"/>
  <c r="AT13" i="21"/>
  <c r="AT12" i="21"/>
  <c r="AT11" i="21"/>
  <c r="AT10" i="21"/>
  <c r="AT9" i="21"/>
  <c r="AT8" i="21"/>
  <c r="AT7" i="21"/>
  <c r="AT6" i="21"/>
  <c r="AS23" i="21"/>
  <c r="AT5" i="21"/>
  <c r="AN23" i="21"/>
  <c r="AM23" i="21"/>
  <c r="AP22" i="21"/>
  <c r="AP21" i="21"/>
  <c r="AP20" i="21"/>
  <c r="AP19" i="21"/>
  <c r="AP18" i="21"/>
  <c r="AP17" i="21"/>
  <c r="AP16" i="21"/>
  <c r="AP15" i="21"/>
  <c r="AP14" i="21"/>
  <c r="AP13" i="21"/>
  <c r="AP12" i="21"/>
  <c r="AP11" i="21"/>
  <c r="AP10" i="21"/>
  <c r="AP9" i="21"/>
  <c r="AP8" i="21"/>
  <c r="AP7" i="21"/>
  <c r="AP6" i="21"/>
  <c r="AO23" i="21"/>
  <c r="AP5" i="21"/>
  <c r="AJ23" i="21"/>
  <c r="AI23" i="21"/>
  <c r="AL22" i="21"/>
  <c r="AL21" i="21"/>
  <c r="AL20" i="21"/>
  <c r="AL19" i="21"/>
  <c r="AL18" i="21"/>
  <c r="AL17" i="21"/>
  <c r="AL16" i="21"/>
  <c r="AL15" i="21"/>
  <c r="AL14" i="21"/>
  <c r="AL13" i="21"/>
  <c r="AL12" i="21"/>
  <c r="AL11" i="21"/>
  <c r="AL10" i="21"/>
  <c r="AL9" i="21"/>
  <c r="AL8" i="21"/>
  <c r="AL7" i="21"/>
  <c r="AL6" i="21"/>
  <c r="AL5" i="21"/>
  <c r="AK23" i="21"/>
  <c r="AF23" i="21"/>
  <c r="AE23" i="21"/>
  <c r="AH22" i="21"/>
  <c r="AH21" i="21"/>
  <c r="AH20" i="21"/>
  <c r="AH19" i="21"/>
  <c r="AH18" i="21"/>
  <c r="AH17" i="21"/>
  <c r="AH16" i="21"/>
  <c r="AH15" i="21"/>
  <c r="AH14" i="21"/>
  <c r="AH13" i="21"/>
  <c r="AH12" i="21"/>
  <c r="AH11" i="21"/>
  <c r="AH10" i="21"/>
  <c r="AH9" i="21"/>
  <c r="AH8" i="21"/>
  <c r="AH7" i="21"/>
  <c r="AH6" i="21"/>
  <c r="AH5" i="21"/>
  <c r="T23" i="21"/>
  <c r="S23" i="21"/>
  <c r="V22" i="21"/>
  <c r="V21" i="21"/>
  <c r="V20" i="21"/>
  <c r="V19" i="21"/>
  <c r="V18" i="21"/>
  <c r="V17" i="21"/>
  <c r="V16" i="21"/>
  <c r="V15" i="21"/>
  <c r="V14" i="21"/>
  <c r="V13" i="21"/>
  <c r="V12" i="21"/>
  <c r="V11" i="21"/>
  <c r="V10" i="21"/>
  <c r="V9" i="21"/>
  <c r="V8" i="21"/>
  <c r="V7" i="21"/>
  <c r="V6" i="21"/>
  <c r="V5" i="21"/>
  <c r="P23" i="21"/>
  <c r="O23" i="21"/>
  <c r="R22" i="21"/>
  <c r="R21" i="21"/>
  <c r="R20" i="21"/>
  <c r="R19" i="21"/>
  <c r="R18" i="21"/>
  <c r="R17" i="21"/>
  <c r="R16" i="21"/>
  <c r="R15" i="21"/>
  <c r="R14" i="21"/>
  <c r="R13" i="21"/>
  <c r="R12" i="21"/>
  <c r="R11" i="21"/>
  <c r="R10" i="21"/>
  <c r="R9" i="21"/>
  <c r="R8" i="21"/>
  <c r="R7" i="21"/>
  <c r="R6" i="21"/>
  <c r="R5" i="21"/>
  <c r="AL23" i="21" l="1"/>
  <c r="AT23" i="21"/>
  <c r="AW23" i="21"/>
  <c r="AX23" i="21"/>
  <c r="AP23" i="21"/>
  <c r="AH23" i="21"/>
  <c r="AG23" i="21"/>
  <c r="U23" i="21"/>
  <c r="V23" i="21"/>
  <c r="R23" i="21"/>
  <c r="Q23" i="21"/>
  <c r="L23" i="21"/>
  <c r="K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N5" i="21"/>
  <c r="J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5" i="21"/>
  <c r="H23" i="21"/>
  <c r="I23" i="21"/>
  <c r="I24" i="21" s="1"/>
  <c r="G23" i="21"/>
  <c r="J23" i="21" l="1"/>
  <c r="N23" i="21"/>
  <c r="M23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5" i="21"/>
  <c r="F23" i="21" l="1"/>
  <c r="F30" i="20" l="1"/>
  <c r="F31" i="20"/>
  <c r="F32" i="20"/>
  <c r="F33" i="20"/>
  <c r="F34" i="20"/>
  <c r="F35" i="20"/>
  <c r="F36" i="20"/>
  <c r="F37" i="20"/>
  <c r="F38" i="20"/>
  <c r="F39" i="20"/>
  <c r="F40" i="20"/>
  <c r="F29" i="20"/>
  <c r="G23" i="20" l="1"/>
  <c r="F8" i="20"/>
  <c r="F16" i="20"/>
  <c r="F7" i="20"/>
  <c r="F11" i="20"/>
  <c r="F15" i="20"/>
  <c r="F19" i="20"/>
  <c r="F5" i="20"/>
  <c r="F9" i="20"/>
  <c r="F13" i="20"/>
  <c r="F17" i="20"/>
  <c r="F21" i="20"/>
  <c r="F12" i="20"/>
  <c r="F20" i="20"/>
  <c r="F6" i="20"/>
  <c r="F10" i="20"/>
  <c r="F14" i="20"/>
  <c r="F18" i="20"/>
  <c r="F22" i="20"/>
  <c r="H23" i="20"/>
  <c r="D23" i="20"/>
  <c r="D44" i="20" s="1"/>
  <c r="C23" i="20"/>
  <c r="C44" i="20" s="1"/>
  <c r="L22" i="20"/>
  <c r="K22" i="20"/>
  <c r="M22" i="20" s="1"/>
  <c r="J22" i="20"/>
  <c r="L21" i="20"/>
  <c r="K21" i="20"/>
  <c r="M21" i="20" s="1"/>
  <c r="J21" i="20"/>
  <c r="L20" i="20"/>
  <c r="K20" i="20"/>
  <c r="M20" i="20" s="1"/>
  <c r="J20" i="20"/>
  <c r="L19" i="20"/>
  <c r="K19" i="20"/>
  <c r="M19" i="20" s="1"/>
  <c r="J19" i="20"/>
  <c r="L18" i="20"/>
  <c r="K18" i="20"/>
  <c r="M18" i="20" s="1"/>
  <c r="J18" i="20"/>
  <c r="L17" i="20"/>
  <c r="K17" i="20"/>
  <c r="M17" i="20" s="1"/>
  <c r="J17" i="20"/>
  <c r="L16" i="20"/>
  <c r="K16" i="20"/>
  <c r="M16" i="20" s="1"/>
  <c r="J16" i="20"/>
  <c r="L15" i="20"/>
  <c r="K15" i="20"/>
  <c r="M15" i="20" s="1"/>
  <c r="J15" i="20"/>
  <c r="L14" i="20"/>
  <c r="K14" i="20"/>
  <c r="M14" i="20" s="1"/>
  <c r="J14" i="20"/>
  <c r="L13" i="20"/>
  <c r="K13" i="20"/>
  <c r="M13" i="20" s="1"/>
  <c r="J13" i="20"/>
  <c r="L12" i="20"/>
  <c r="K12" i="20"/>
  <c r="M12" i="20" s="1"/>
  <c r="J12" i="20"/>
  <c r="L11" i="20"/>
  <c r="K11" i="20"/>
  <c r="M11" i="20" s="1"/>
  <c r="J11" i="20"/>
  <c r="L10" i="20"/>
  <c r="K10" i="20"/>
  <c r="M10" i="20" s="1"/>
  <c r="J10" i="20"/>
  <c r="L9" i="20"/>
  <c r="K9" i="20"/>
  <c r="M9" i="20" s="1"/>
  <c r="J9" i="20"/>
  <c r="L8" i="20"/>
  <c r="K8" i="20"/>
  <c r="M8" i="20" s="1"/>
  <c r="J8" i="20"/>
  <c r="L7" i="20"/>
  <c r="K7" i="20"/>
  <c r="M7" i="20" s="1"/>
  <c r="J7" i="20"/>
  <c r="L6" i="20"/>
  <c r="K6" i="20"/>
  <c r="M6" i="20" s="1"/>
  <c r="J6" i="20"/>
  <c r="L5" i="20"/>
  <c r="K5" i="20"/>
  <c r="M5" i="20" s="1"/>
  <c r="J5" i="20"/>
  <c r="M23" i="20" l="1"/>
  <c r="M24" i="20" s="1"/>
  <c r="C24" i="20"/>
  <c r="D24" i="20"/>
  <c r="H24" i="20"/>
  <c r="G24" i="20"/>
  <c r="I23" i="20"/>
  <c r="I24" i="20" s="1"/>
  <c r="F23" i="20"/>
  <c r="O5" i="20"/>
  <c r="O10" i="20"/>
  <c r="O14" i="20"/>
  <c r="O18" i="20"/>
  <c r="O7" i="20"/>
  <c r="O15" i="20"/>
  <c r="O19" i="20"/>
  <c r="O6" i="20"/>
  <c r="O12" i="20"/>
  <c r="O21" i="20"/>
  <c r="J23" i="20"/>
  <c r="E23" i="20"/>
  <c r="E24" i="20" s="1"/>
  <c r="O11" i="20"/>
  <c r="O22" i="20"/>
  <c r="O9" i="20"/>
  <c r="O16" i="20"/>
  <c r="O13" i="20"/>
  <c r="O8" i="20"/>
  <c r="O17" i="20"/>
  <c r="K23" i="20"/>
  <c r="L23" i="20"/>
  <c r="K24" i="20" l="1"/>
  <c r="L24" i="20"/>
  <c r="E44" i="20"/>
  <c r="E56" i="20" s="1"/>
  <c r="E57" i="20" s="1"/>
  <c r="F44" i="20"/>
  <c r="D56" i="20"/>
  <c r="C56" i="20"/>
  <c r="C57" i="20" s="1"/>
  <c r="N23" i="20"/>
  <c r="O23" i="20"/>
  <c r="N24" i="20" l="1"/>
  <c r="D57" i="20"/>
  <c r="F56" i="20"/>
</calcChain>
</file>

<file path=xl/sharedStrings.xml><?xml version="1.0" encoding="utf-8"?>
<sst xmlns="http://schemas.openxmlformats.org/spreadsheetml/2006/main" count="162" uniqueCount="101">
  <si>
    <t>МО</t>
  </si>
  <si>
    <t>Долинский</t>
  </si>
  <si>
    <t>Корсаковский</t>
  </si>
  <si>
    <t>Курильский</t>
  </si>
  <si>
    <t>Макаровский</t>
  </si>
  <si>
    <t>Невельский</t>
  </si>
  <si>
    <t>Ногликский</t>
  </si>
  <si>
    <t>Охинский</t>
  </si>
  <si>
    <t>Поронайский</t>
  </si>
  <si>
    <t>Северо-Курильский</t>
  </si>
  <si>
    <t>Смирныховский</t>
  </si>
  <si>
    <t>Томаринский</t>
  </si>
  <si>
    <t>Тымовский</t>
  </si>
  <si>
    <t>Холмский</t>
  </si>
  <si>
    <t>Южно-Курильский</t>
  </si>
  <si>
    <t>Всего по региону</t>
  </si>
  <si>
    <t>№</t>
  </si>
  <si>
    <t xml:space="preserve">Анивский </t>
  </si>
  <si>
    <t>Углегорский</t>
  </si>
  <si>
    <t>Александровск-Сахалинский</t>
  </si>
  <si>
    <t>Южно-Сахалинский</t>
  </si>
  <si>
    <t>%</t>
  </si>
  <si>
    <t>начислено</t>
  </si>
  <si>
    <t>оплачено</t>
  </si>
  <si>
    <t>задолженность</t>
  </si>
  <si>
    <t>Данные по РО1</t>
  </si>
  <si>
    <t>Оплачено</t>
  </si>
  <si>
    <t>Начислено</t>
  </si>
  <si>
    <t xml:space="preserve">Задолженность    </t>
  </si>
  <si>
    <t xml:space="preserve">Отчет по собираемости взносов на капитальный ремонт многоквартирных домов Сахалинской области </t>
  </si>
  <si>
    <t>Период</t>
  </si>
  <si>
    <t>Задолженность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</si>
  <si>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</si>
  <si>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</si>
  <si>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</si>
  <si>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</si>
  <si>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</si>
  <si>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</si>
  <si>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</si>
  <si>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</si>
  <si>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</si>
  <si>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</si>
  <si>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</si>
  <si>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</si>
  <si>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РО1 на 01.02.2024</t>
  </si>
  <si>
    <t>РО1 на 01.03.2024</t>
  </si>
  <si>
    <t>РО1 на 01.04.2024</t>
  </si>
  <si>
    <t>РО1 на 01.05.2024</t>
  </si>
  <si>
    <t>РО1 на 01.06.2024</t>
  </si>
  <si>
    <t>РО1 на 01.07.2024</t>
  </si>
  <si>
    <t>РО1 на 01.08.2024</t>
  </si>
  <si>
    <t>РО1 на 01.09.2024</t>
  </si>
  <si>
    <t>РО1 на 01.10.2024</t>
  </si>
  <si>
    <t>РО1 на 01.11.2024</t>
  </si>
  <si>
    <t>РО1 на 01.12.2024</t>
  </si>
  <si>
    <t>РО1 на 01.01.2024</t>
  </si>
  <si>
    <t>% собираемости на 01.01.2025</t>
  </si>
  <si>
    <t>% собираемости 
2014-2024</t>
  </si>
  <si>
    <t>Разница</t>
  </si>
  <si>
    <t>2014-2024</t>
  </si>
  <si>
    <t>Начислено 
за период                            2014-2024</t>
  </si>
  <si>
    <t>Оплачено 
за период                                   2014-2024</t>
  </si>
  <si>
    <t>Задолженность                            на 01.01.2025</t>
  </si>
  <si>
    <t>2025*</t>
  </si>
  <si>
    <t>Свод 2014-2025</t>
  </si>
  <si>
    <t>% собираемости 2025</t>
  </si>
  <si>
    <t>% собираемости 
2014-2025</t>
  </si>
  <si>
    <t>Период 2014-2024 отчет РО1 на 01.02.2025</t>
  </si>
  <si>
    <t>2014- 2025</t>
  </si>
  <si>
    <t>на 01.02.2025</t>
  </si>
  <si>
    <t>% собираемости на 01.02.2025</t>
  </si>
  <si>
    <t>на 01.03.2025</t>
  </si>
  <si>
    <t>% собираемости на 01.03.2025</t>
  </si>
  <si>
    <t>на 01.04.2025</t>
  </si>
  <si>
    <t>% собираемости на 01.04.2025</t>
  </si>
  <si>
    <t>на 01.05.2025</t>
  </si>
  <si>
    <t>% собираемости на 01.05.2025</t>
  </si>
  <si>
    <t>на 01.06.2025</t>
  </si>
  <si>
    <t>% собираемости на 01.06.2025</t>
  </si>
  <si>
    <t>на 01.07.2025</t>
  </si>
  <si>
    <t>% собираемости на 01.07.2025</t>
  </si>
  <si>
    <t>на 01.08.2025</t>
  </si>
  <si>
    <t>% собираемости на 01.08.2025</t>
  </si>
  <si>
    <t>на 01.09.2025</t>
  </si>
  <si>
    <t>% собираемости 2на 01.09.2025</t>
  </si>
  <si>
    <t>на 01.10.2025</t>
  </si>
  <si>
    <t>% собираемости на 01.10.2025</t>
  </si>
  <si>
    <t>на 01.11.2025</t>
  </si>
  <si>
    <t>% собираемости на 01.11.2025</t>
  </si>
  <si>
    <t>на 01.12.2025</t>
  </si>
  <si>
    <t>% собираемости на 01.12.2025</t>
  </si>
  <si>
    <t>на 01.01.2026</t>
  </si>
  <si>
    <t>Начислено 
за период                    
2014-2025</t>
  </si>
  <si>
    <t>Оплачено  
за период                        2014-2025</t>
  </si>
  <si>
    <t>Задолженность                на конец периода 
с учетом переплат</t>
  </si>
  <si>
    <t>871-пр</t>
  </si>
  <si>
    <t>Начислено                            12.2024-03.2025</t>
  </si>
  <si>
    <t>Оплачено                             01.2025-04.2025</t>
  </si>
  <si>
    <t>Задолженность по состоянию на 01.05.2025</t>
  </si>
  <si>
    <t>Отчет по начисленным и оплаченным взносам на капитальный ремонт многоквартирных домов Сахалинской области по состоянию на 01.05.2025 года</t>
  </si>
  <si>
    <t>Совокупная задолженность               
без учета переплат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</si>
</sst>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4" fontId="3" fillId="0" borderId="0" xfId="0" applyNumberFormat="1" applyFont="1" applyAlignment="1">
      <alignment vertical="center"/>
    </xf>
    <xf numFmtId="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9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" fontId="4" fillId="0" borderId="2" xfId="0" applyNumberFormat="1" applyFont="1" applyBorder="1" applyAlignment="1">
      <alignment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/>
    </xf>
    <xf numFmtId="10" fontId="5" fillId="0" borderId="2" xfId="1" applyNumberFormat="1" applyFont="1" applyBorder="1" applyAlignment="1">
      <alignment horizontal="center" vertical="center"/>
    </xf>
    <xf numFmtId="10" fontId="4" fillId="0" borderId="2" xfId="1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vertical="center"/>
    </xf>
    <xf numFmtId="10" fontId="3" fillId="0" borderId="0" xfId="0" applyNumberFormat="1" applyFont="1" applyFill="1" applyAlignment="1">
      <alignment horizontal="right" vertical="center"/>
    </xf>
    <xf numFmtId="10" fontId="3" fillId="0" borderId="2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horizontal="right" vertical="center"/>
    </xf>
    <xf numFmtId="10" fontId="2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9"/>
  <sheetViews>
    <sheetView tabSelected="1" topLeftCell="A4" zoomScale="60" zoomScaleNormal="60" zoomScaleSheetLayoutView="70" zoomScalePageLayoutView="40" workbookViewId="0">
      <selection activeCell="P23" sqref="P23"/>
    </sheetView>
  </sheetViews>
  <sheetFormatPr defaultRowHeight="15.75" x14ac:dyDescent="0.2"/>
  <cols>
    <col min="1" max="1" width="4.42578125" style="6" customWidth="1"/>
    <col min="2" max="2" width="34.5703125" style="3" customWidth="1"/>
    <col min="3" max="5" width="25" style="1" customWidth="1"/>
    <col min="6" max="6" width="11" style="31" customWidth="1"/>
    <col min="7" max="7" width="24.7109375" style="2" customWidth="1"/>
    <col min="8" max="8" width="25.28515625" style="1" customWidth="1"/>
    <col min="9" max="9" width="25" style="1" customWidth="1"/>
    <col min="10" max="10" width="11.85546875" style="1" customWidth="1"/>
    <col min="11" max="13" width="25.140625" style="1" customWidth="1"/>
    <col min="14" max="14" width="24.140625" style="3" customWidth="1"/>
    <col min="15" max="15" width="11.28515625" style="4" customWidth="1"/>
    <col min="16" max="16" width="18" style="1" customWidth="1"/>
    <col min="17" max="19" width="22.7109375" style="1" customWidth="1"/>
    <col min="20" max="20" width="4.5703125" style="1" customWidth="1"/>
    <col min="21" max="23" width="21.5703125" style="1" customWidth="1"/>
    <col min="24" max="34" width="9.140625" style="1"/>
    <col min="35" max="40" width="9.140625" style="3"/>
    <col min="41" max="41" width="18.28515625" style="3" customWidth="1"/>
    <col min="42" max="42" width="20.140625" style="3" customWidth="1"/>
    <col min="43" max="43" width="18.5703125" style="3" customWidth="1"/>
    <col min="44" max="16384" width="9.140625" style="3"/>
  </cols>
  <sheetData>
    <row r="1" spans="1:34" ht="18.75" customHeight="1" x14ac:dyDescent="0.2">
      <c r="A1" s="42" t="s">
        <v>99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34" ht="39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34" s="7" customFormat="1" ht="21.75" customHeight="1" x14ac:dyDescent="0.2">
      <c r="A3" s="44" t="s">
        <v>16</v>
      </c>
      <c r="B3" s="45" t="s">
        <v>0</v>
      </c>
      <c r="C3" s="46" t="s">
        <v>59</v>
      </c>
      <c r="D3" s="46"/>
      <c r="E3" s="46"/>
      <c r="F3" s="47" t="s">
        <v>57</v>
      </c>
      <c r="G3" s="44" t="s">
        <v>63</v>
      </c>
      <c r="H3" s="44"/>
      <c r="I3" s="44"/>
      <c r="J3" s="41" t="s">
        <v>65</v>
      </c>
      <c r="K3" s="48" t="s">
        <v>64</v>
      </c>
      <c r="L3" s="49"/>
      <c r="M3" s="50"/>
      <c r="N3" s="38" t="s">
        <v>95</v>
      </c>
      <c r="O3" s="41" t="s">
        <v>66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4" s="8" customFormat="1" ht="57" customHeight="1" x14ac:dyDescent="0.2">
      <c r="A4" s="44"/>
      <c r="B4" s="45"/>
      <c r="C4" s="26" t="s">
        <v>60</v>
      </c>
      <c r="D4" s="26" t="s">
        <v>61</v>
      </c>
      <c r="E4" s="26" t="s">
        <v>62</v>
      </c>
      <c r="F4" s="47"/>
      <c r="G4" s="37" t="s">
        <v>96</v>
      </c>
      <c r="H4" s="26" t="s">
        <v>97</v>
      </c>
      <c r="I4" s="26" t="s">
        <v>98</v>
      </c>
      <c r="J4" s="41"/>
      <c r="K4" s="26" t="s">
        <v>92</v>
      </c>
      <c r="L4" s="26" t="s">
        <v>93</v>
      </c>
      <c r="M4" s="36" t="s">
        <v>94</v>
      </c>
      <c r="N4" s="27" t="s">
        <v>100</v>
      </c>
      <c r="O4" s="41"/>
      <c r="P4" s="22"/>
      <c r="Q4" s="39" t="s">
        <v>67</v>
      </c>
      <c r="R4" s="39"/>
      <c r="S4" s="39"/>
      <c r="T4" s="22"/>
      <c r="U4" s="39" t="s">
        <v>58</v>
      </c>
      <c r="V4" s="39"/>
      <c r="W4" s="39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</row>
    <row r="5" spans="1:34" s="8" customFormat="1" ht="39.75" customHeight="1" x14ac:dyDescent="0.2">
      <c r="A5" s="14">
        <v>1</v>
      </c>
      <c r="B5" s="15" t="s">
        <v>19</v>
      </c>
      <c r="C5" s="9">
        <v>167530653.69</v>
      </c>
      <c r="D5" s="9">
        <v>155938931.66999999</v>
      </c>
      <c r="E5" s="9">
        <f>C5-D5</f>
        <v>11591722.020000011</v>
      </c>
      <c r="F5" s="29">
        <f>D5/C5</f>
        <v>0.93080835199599099</v>
      </c>
      <c r="G5" s="16">
        <v>10314311.52</v>
      </c>
      <c r="H5" s="9">
        <v>10412007.810000001</v>
      </c>
      <c r="I5" s="9">
        <f>G5-H5</f>
        <v>-97696.290000000969</v>
      </c>
      <c r="J5" s="29">
        <f>H5/G5</f>
        <v>1.0094719157755283</v>
      </c>
      <c r="K5" s="9">
        <f t="shared" ref="K5:K22" si="0">C5+G5</f>
        <v>177844965.21000001</v>
      </c>
      <c r="L5" s="9">
        <f t="shared" ref="L5:L22" si="1">D5+H5</f>
        <v>166350939.47999999</v>
      </c>
      <c r="M5" s="9">
        <f>K5-L5</f>
        <v>11494025.730000019</v>
      </c>
      <c r="N5" s="9">
        <v>11539051.320000002</v>
      </c>
      <c r="O5" s="29">
        <f t="shared" ref="O5:O19" si="2">L5/K5</f>
        <v>0.93537053063926867</v>
      </c>
      <c r="P5" s="22">
        <f>N5/1000000</f>
        <v>11.539051320000002</v>
      </c>
      <c r="Q5" s="22">
        <v>167530653.69</v>
      </c>
      <c r="R5" s="22">
        <v>155938931.66999999</v>
      </c>
      <c r="S5" s="22">
        <v>11014651.909999967</v>
      </c>
      <c r="T5" s="22"/>
      <c r="U5" s="22">
        <f>C5-Q5</f>
        <v>0</v>
      </c>
      <c r="V5" s="22">
        <f>D5-R5</f>
        <v>0</v>
      </c>
      <c r="W5" s="22">
        <f>U5-V5</f>
        <v>0</v>
      </c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</row>
    <row r="6" spans="1:34" s="8" customFormat="1" ht="39.75" customHeight="1" x14ac:dyDescent="0.2">
      <c r="A6" s="14">
        <v>2</v>
      </c>
      <c r="B6" s="15" t="s">
        <v>17</v>
      </c>
      <c r="C6" s="9">
        <v>205514500.13999999</v>
      </c>
      <c r="D6" s="9">
        <v>200470163.28</v>
      </c>
      <c r="E6" s="9">
        <f t="shared" ref="E6:E22" si="3">C6-D6</f>
        <v>5044336.8599999845</v>
      </c>
      <c r="F6" s="29">
        <f t="shared" ref="F6:F23" si="4">D6/C6</f>
        <v>0.97545508050982443</v>
      </c>
      <c r="G6" s="16">
        <v>14156500.99</v>
      </c>
      <c r="H6" s="9">
        <v>13479805.49</v>
      </c>
      <c r="I6" s="9">
        <f t="shared" ref="I6:I22" si="5">G6-H6</f>
        <v>676695.5</v>
      </c>
      <c r="J6" s="29">
        <f t="shared" ref="J6:J23" si="6">H6/G6</f>
        <v>0.95219895788669739</v>
      </c>
      <c r="K6" s="9">
        <f t="shared" si="0"/>
        <v>219671001.13</v>
      </c>
      <c r="L6" s="9">
        <f t="shared" si="1"/>
        <v>213949968.77000001</v>
      </c>
      <c r="M6" s="9">
        <f t="shared" ref="M6:M22" si="7">K6-L6</f>
        <v>5721032.3599999845</v>
      </c>
      <c r="N6" s="9">
        <v>5869312.4500000002</v>
      </c>
      <c r="O6" s="29">
        <f t="shared" si="2"/>
        <v>0.97395636050925849</v>
      </c>
      <c r="P6" s="22">
        <f t="shared" ref="P6:P22" si="8">N6/1000000</f>
        <v>5.8693124499999998</v>
      </c>
      <c r="Q6" s="22">
        <v>205514500.13999999</v>
      </c>
      <c r="R6" s="22">
        <v>200470163.28</v>
      </c>
      <c r="S6" s="22">
        <v>4217100.3500000536</v>
      </c>
      <c r="T6" s="22"/>
      <c r="U6" s="22">
        <f t="shared" ref="U6:U22" si="9">C6-Q6</f>
        <v>0</v>
      </c>
      <c r="V6" s="22">
        <f t="shared" ref="V6:V22" si="10">D6-R6</f>
        <v>0</v>
      </c>
      <c r="W6" s="22">
        <f t="shared" ref="W6:W22" si="11">U6-V6</f>
        <v>0</v>
      </c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s="8" customFormat="1" ht="39.75" customHeight="1" x14ac:dyDescent="0.2">
      <c r="A7" s="14">
        <v>3</v>
      </c>
      <c r="B7" s="15" t="s">
        <v>20</v>
      </c>
      <c r="C7" s="9">
        <v>3177280538.9299998</v>
      </c>
      <c r="D7" s="9">
        <v>3052753023.3400002</v>
      </c>
      <c r="E7" s="9">
        <f t="shared" si="3"/>
        <v>124527515.58999968</v>
      </c>
      <c r="F7" s="29">
        <f t="shared" si="4"/>
        <v>0.96080688687567506</v>
      </c>
      <c r="G7" s="9">
        <v>202271432.24000001</v>
      </c>
      <c r="H7" s="9">
        <v>184993355.53</v>
      </c>
      <c r="I7" s="9">
        <f t="shared" si="5"/>
        <v>17278076.710000008</v>
      </c>
      <c r="J7" s="29">
        <f t="shared" si="6"/>
        <v>0.9145797480214648</v>
      </c>
      <c r="K7" s="9">
        <f t="shared" si="0"/>
        <v>3379551971.1700001</v>
      </c>
      <c r="L7" s="9">
        <f t="shared" si="1"/>
        <v>3237746378.8700004</v>
      </c>
      <c r="M7" s="9">
        <f t="shared" si="7"/>
        <v>141805592.29999971</v>
      </c>
      <c r="N7" s="9">
        <v>143034644.16000006</v>
      </c>
      <c r="O7" s="29">
        <f t="shared" si="2"/>
        <v>0.95804012084746648</v>
      </c>
      <c r="P7" s="22">
        <f t="shared" si="8"/>
        <v>143.03464416000006</v>
      </c>
      <c r="Q7" s="22">
        <v>3174201538.9299998</v>
      </c>
      <c r="R7" s="22">
        <v>3049992023.3400002</v>
      </c>
      <c r="S7" s="22">
        <v>131485138.86000109</v>
      </c>
      <c r="T7" s="22"/>
      <c r="U7" s="22">
        <f t="shared" si="9"/>
        <v>3079000</v>
      </c>
      <c r="V7" s="22">
        <f t="shared" si="10"/>
        <v>2761000</v>
      </c>
      <c r="W7" s="22">
        <f t="shared" si="11"/>
        <v>318000</v>
      </c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</row>
    <row r="8" spans="1:34" s="8" customFormat="1" ht="39.75" customHeight="1" x14ac:dyDescent="0.2">
      <c r="A8" s="14">
        <v>4</v>
      </c>
      <c r="B8" s="15" t="s">
        <v>1</v>
      </c>
      <c r="C8" s="9">
        <v>338265403.69</v>
      </c>
      <c r="D8" s="9">
        <v>316484358.12</v>
      </c>
      <c r="E8" s="9">
        <f t="shared" si="3"/>
        <v>21781045.569999993</v>
      </c>
      <c r="F8" s="29">
        <f t="shared" si="4"/>
        <v>0.9356095972795343</v>
      </c>
      <c r="G8" s="16">
        <v>21105409.170000002</v>
      </c>
      <c r="H8" s="9">
        <v>19436522.510000002</v>
      </c>
      <c r="I8" s="9">
        <f t="shared" si="5"/>
        <v>1668886.6600000001</v>
      </c>
      <c r="J8" s="29">
        <f t="shared" si="6"/>
        <v>0.92092611678089542</v>
      </c>
      <c r="K8" s="9">
        <f t="shared" si="0"/>
        <v>359370812.86000001</v>
      </c>
      <c r="L8" s="9">
        <f t="shared" si="1"/>
        <v>335920880.63</v>
      </c>
      <c r="M8" s="9">
        <f t="shared" si="7"/>
        <v>23449932.230000019</v>
      </c>
      <c r="N8" s="9">
        <v>23500842.470000006</v>
      </c>
      <c r="O8" s="29">
        <f t="shared" si="2"/>
        <v>0.93474725439337392</v>
      </c>
      <c r="P8" s="22">
        <f t="shared" si="8"/>
        <v>23.500842470000006</v>
      </c>
      <c r="Q8" s="22">
        <v>338265403.69</v>
      </c>
      <c r="R8" s="22">
        <v>316484358.12</v>
      </c>
      <c r="S8" s="22">
        <v>22215874.769999951</v>
      </c>
      <c r="T8" s="22"/>
      <c r="U8" s="22">
        <f t="shared" si="9"/>
        <v>0</v>
      </c>
      <c r="V8" s="22">
        <f t="shared" si="10"/>
        <v>0</v>
      </c>
      <c r="W8" s="22">
        <f t="shared" si="11"/>
        <v>0</v>
      </c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34" s="8" customFormat="1" ht="39.75" customHeight="1" x14ac:dyDescent="0.2">
      <c r="A9" s="14">
        <v>5</v>
      </c>
      <c r="B9" s="15" t="s">
        <v>2</v>
      </c>
      <c r="C9" s="9">
        <v>624670817.38999999</v>
      </c>
      <c r="D9" s="9">
        <v>586226187.14999998</v>
      </c>
      <c r="E9" s="9">
        <f t="shared" si="3"/>
        <v>38444630.24000001</v>
      </c>
      <c r="F9" s="29">
        <f t="shared" si="4"/>
        <v>0.93845617696592676</v>
      </c>
      <c r="G9" s="16">
        <v>36201858.560000002</v>
      </c>
      <c r="H9" s="9">
        <v>34248483.789999999</v>
      </c>
      <c r="I9" s="9">
        <f t="shared" si="5"/>
        <v>1953374.7700000033</v>
      </c>
      <c r="J9" s="29">
        <f t="shared" si="6"/>
        <v>0.94604214126845088</v>
      </c>
      <c r="K9" s="9">
        <f t="shared" si="0"/>
        <v>660872675.95000005</v>
      </c>
      <c r="L9" s="9">
        <f t="shared" si="1"/>
        <v>620474670.93999994</v>
      </c>
      <c r="M9" s="9">
        <f t="shared" si="7"/>
        <v>40398005.01000011</v>
      </c>
      <c r="N9" s="9">
        <v>40542267.560000017</v>
      </c>
      <c r="O9" s="29">
        <f t="shared" si="2"/>
        <v>0.93887172752008807</v>
      </c>
      <c r="P9" s="22">
        <f t="shared" si="8"/>
        <v>40.54226756000002</v>
      </c>
      <c r="Q9" s="22">
        <v>624670817.38999999</v>
      </c>
      <c r="R9" s="22">
        <v>586226187.14999998</v>
      </c>
      <c r="S9" s="22">
        <v>35393904.740000069</v>
      </c>
      <c r="T9" s="22"/>
      <c r="U9" s="22">
        <f t="shared" si="9"/>
        <v>0</v>
      </c>
      <c r="V9" s="22">
        <f t="shared" si="10"/>
        <v>0</v>
      </c>
      <c r="W9" s="22">
        <f t="shared" si="11"/>
        <v>0</v>
      </c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4" s="8" customFormat="1" ht="39.75" customHeight="1" x14ac:dyDescent="0.2">
      <c r="A10" s="14">
        <v>6</v>
      </c>
      <c r="B10" s="15" t="s">
        <v>3</v>
      </c>
      <c r="C10" s="9">
        <v>33382532.870000001</v>
      </c>
      <c r="D10" s="9">
        <v>31094032.420000002</v>
      </c>
      <c r="E10" s="9">
        <f t="shared" si="3"/>
        <v>2288500.4499999993</v>
      </c>
      <c r="F10" s="29">
        <f t="shared" si="4"/>
        <v>0.93144617099870775</v>
      </c>
      <c r="G10" s="16">
        <v>2104138.29</v>
      </c>
      <c r="H10" s="9">
        <v>2474937.2999999998</v>
      </c>
      <c r="I10" s="9">
        <f t="shared" si="5"/>
        <v>-370799.00999999978</v>
      </c>
      <c r="J10" s="29">
        <f t="shared" si="6"/>
        <v>1.1762236882253589</v>
      </c>
      <c r="K10" s="9">
        <f t="shared" si="0"/>
        <v>35486671.160000004</v>
      </c>
      <c r="L10" s="9">
        <f t="shared" si="1"/>
        <v>33568969.719999999</v>
      </c>
      <c r="M10" s="9">
        <f t="shared" si="7"/>
        <v>1917701.4400000051</v>
      </c>
      <c r="N10" s="9">
        <v>1959629.2499999995</v>
      </c>
      <c r="O10" s="29">
        <f t="shared" si="2"/>
        <v>0.94595995123482846</v>
      </c>
      <c r="P10" s="22">
        <f t="shared" si="8"/>
        <v>1.9596292499999994</v>
      </c>
      <c r="Q10" s="22">
        <v>33382532.870000001</v>
      </c>
      <c r="R10" s="22">
        <v>31094032.420000002</v>
      </c>
      <c r="S10" s="22">
        <v>2904475.9700000025</v>
      </c>
      <c r="T10" s="22"/>
      <c r="U10" s="22">
        <f t="shared" si="9"/>
        <v>0</v>
      </c>
      <c r="V10" s="22">
        <f t="shared" si="10"/>
        <v>0</v>
      </c>
      <c r="W10" s="22">
        <f t="shared" si="11"/>
        <v>0</v>
      </c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s="8" customFormat="1" ht="39.75" customHeight="1" x14ac:dyDescent="0.2">
      <c r="A11" s="14">
        <v>7</v>
      </c>
      <c r="B11" s="15" t="s">
        <v>4</v>
      </c>
      <c r="C11" s="9">
        <v>110604068.62</v>
      </c>
      <c r="D11" s="9">
        <v>103573372.94</v>
      </c>
      <c r="E11" s="9">
        <f t="shared" si="3"/>
        <v>7030695.6800000072</v>
      </c>
      <c r="F11" s="29">
        <f t="shared" si="4"/>
        <v>0.93643366136778194</v>
      </c>
      <c r="G11" s="16">
        <v>6442417.0899999999</v>
      </c>
      <c r="H11" s="9">
        <v>5052037.13</v>
      </c>
      <c r="I11" s="9">
        <f t="shared" si="5"/>
        <v>1390379.96</v>
      </c>
      <c r="J11" s="29">
        <f t="shared" si="6"/>
        <v>0.78418349191359171</v>
      </c>
      <c r="K11" s="9">
        <f t="shared" si="0"/>
        <v>117046485.71000001</v>
      </c>
      <c r="L11" s="9">
        <f t="shared" si="1"/>
        <v>108625410.06999999</v>
      </c>
      <c r="M11" s="9">
        <f t="shared" si="7"/>
        <v>8421075.6400000155</v>
      </c>
      <c r="N11" s="9">
        <v>8430997.8399999999</v>
      </c>
      <c r="O11" s="29">
        <f t="shared" si="2"/>
        <v>0.92805357983267878</v>
      </c>
      <c r="P11" s="22">
        <f t="shared" si="8"/>
        <v>8.4309978399999999</v>
      </c>
      <c r="Q11" s="22">
        <v>110604068.62</v>
      </c>
      <c r="R11" s="22">
        <v>103573372.94</v>
      </c>
      <c r="S11" s="22">
        <v>6249676.4599999487</v>
      </c>
      <c r="T11" s="22"/>
      <c r="U11" s="22">
        <f t="shared" si="9"/>
        <v>0</v>
      </c>
      <c r="V11" s="22">
        <f t="shared" si="10"/>
        <v>0</v>
      </c>
      <c r="W11" s="22">
        <f t="shared" si="11"/>
        <v>0</v>
      </c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s="8" customFormat="1" ht="39.75" customHeight="1" x14ac:dyDescent="0.2">
      <c r="A12" s="14">
        <v>8</v>
      </c>
      <c r="B12" s="15" t="s">
        <v>5</v>
      </c>
      <c r="C12" s="9">
        <v>282630121.62</v>
      </c>
      <c r="D12" s="9">
        <v>264952635.97999999</v>
      </c>
      <c r="E12" s="9">
        <f t="shared" si="3"/>
        <v>17677485.640000015</v>
      </c>
      <c r="F12" s="29">
        <f t="shared" si="4"/>
        <v>0.93745363891620992</v>
      </c>
      <c r="G12" s="16">
        <v>17038749.620000001</v>
      </c>
      <c r="H12" s="9">
        <v>16409050.119999999</v>
      </c>
      <c r="I12" s="9">
        <f t="shared" si="5"/>
        <v>629699.50000000186</v>
      </c>
      <c r="J12" s="29">
        <f t="shared" si="6"/>
        <v>0.96304309212567663</v>
      </c>
      <c r="K12" s="9">
        <f t="shared" si="0"/>
        <v>299668871.24000001</v>
      </c>
      <c r="L12" s="9">
        <f t="shared" si="1"/>
        <v>281361686.09999996</v>
      </c>
      <c r="M12" s="9">
        <f t="shared" si="7"/>
        <v>18307185.140000045</v>
      </c>
      <c r="N12" s="9">
        <v>18328438.390000008</v>
      </c>
      <c r="O12" s="29">
        <f t="shared" si="2"/>
        <v>0.93890861915604806</v>
      </c>
      <c r="P12" s="22">
        <f t="shared" si="8"/>
        <v>18.328438390000009</v>
      </c>
      <c r="Q12" s="22">
        <v>282630121.62</v>
      </c>
      <c r="R12" s="22">
        <v>264952635.97999999</v>
      </c>
      <c r="S12" s="22">
        <v>17340289.699999928</v>
      </c>
      <c r="T12" s="22"/>
      <c r="U12" s="22">
        <f t="shared" si="9"/>
        <v>0</v>
      </c>
      <c r="V12" s="22">
        <f t="shared" si="10"/>
        <v>0</v>
      </c>
      <c r="W12" s="22">
        <f t="shared" si="11"/>
        <v>0</v>
      </c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1:34" s="8" customFormat="1" ht="39.75" customHeight="1" x14ac:dyDescent="0.2">
      <c r="A13" s="14">
        <v>9</v>
      </c>
      <c r="B13" s="15" t="s">
        <v>6</v>
      </c>
      <c r="C13" s="9">
        <v>116248742.39</v>
      </c>
      <c r="D13" s="9">
        <v>111774099.79000001</v>
      </c>
      <c r="E13" s="9">
        <f t="shared" si="3"/>
        <v>4474642.599999994</v>
      </c>
      <c r="F13" s="29">
        <f t="shared" si="4"/>
        <v>0.96150803434080923</v>
      </c>
      <c r="G13" s="16">
        <v>6597190.5499999998</v>
      </c>
      <c r="H13" s="9">
        <v>6311079.8899999997</v>
      </c>
      <c r="I13" s="9">
        <f t="shared" si="5"/>
        <v>286110.66000000015</v>
      </c>
      <c r="J13" s="29">
        <f t="shared" si="6"/>
        <v>0.9566314391207027</v>
      </c>
      <c r="K13" s="9">
        <f t="shared" si="0"/>
        <v>122845932.94</v>
      </c>
      <c r="L13" s="9">
        <f t="shared" si="1"/>
        <v>118085179.68000001</v>
      </c>
      <c r="M13" s="9">
        <f t="shared" si="7"/>
        <v>4760753.2599999905</v>
      </c>
      <c r="N13" s="9">
        <v>4967628.6300000008</v>
      </c>
      <c r="O13" s="29">
        <f t="shared" si="2"/>
        <v>0.96124614672978048</v>
      </c>
      <c r="P13" s="22">
        <f t="shared" si="8"/>
        <v>4.967628630000001</v>
      </c>
      <c r="Q13" s="22">
        <v>116248742.39</v>
      </c>
      <c r="R13" s="22">
        <v>111774099.79000001</v>
      </c>
      <c r="S13" s="22">
        <v>4472588.8699998856</v>
      </c>
      <c r="T13" s="22"/>
      <c r="U13" s="22">
        <f t="shared" si="9"/>
        <v>0</v>
      </c>
      <c r="V13" s="22">
        <f t="shared" si="10"/>
        <v>0</v>
      </c>
      <c r="W13" s="22">
        <f t="shared" si="11"/>
        <v>0</v>
      </c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s="8" customFormat="1" ht="39.75" customHeight="1" x14ac:dyDescent="0.2">
      <c r="A14" s="14">
        <v>10</v>
      </c>
      <c r="B14" s="15" t="s">
        <v>7</v>
      </c>
      <c r="C14" s="9">
        <v>424249908</v>
      </c>
      <c r="D14" s="9">
        <v>368590830.26999998</v>
      </c>
      <c r="E14" s="9">
        <f t="shared" si="3"/>
        <v>55659077.730000019</v>
      </c>
      <c r="F14" s="29">
        <f t="shared" si="4"/>
        <v>0.86880591679468311</v>
      </c>
      <c r="G14" s="16">
        <v>24884437.399999999</v>
      </c>
      <c r="H14" s="9">
        <v>25780762.579999998</v>
      </c>
      <c r="I14" s="9">
        <f t="shared" si="5"/>
        <v>-896325.1799999997</v>
      </c>
      <c r="J14" s="29">
        <f t="shared" si="6"/>
        <v>1.036019507517578</v>
      </c>
      <c r="K14" s="9">
        <f t="shared" si="0"/>
        <v>449134345.39999998</v>
      </c>
      <c r="L14" s="9">
        <f t="shared" si="1"/>
        <v>394371592.84999996</v>
      </c>
      <c r="M14" s="9">
        <f t="shared" si="7"/>
        <v>54762752.550000012</v>
      </c>
      <c r="N14" s="9">
        <v>54770822.490000002</v>
      </c>
      <c r="O14" s="29">
        <f t="shared" si="2"/>
        <v>0.87807044125911105</v>
      </c>
      <c r="P14" s="22">
        <f t="shared" si="8"/>
        <v>54.77082249</v>
      </c>
      <c r="Q14" s="22">
        <v>424249908</v>
      </c>
      <c r="R14" s="22">
        <v>368590830.26999998</v>
      </c>
      <c r="S14" s="22">
        <v>55557967.08000046</v>
      </c>
      <c r="T14" s="22"/>
      <c r="U14" s="22">
        <f t="shared" si="9"/>
        <v>0</v>
      </c>
      <c r="V14" s="22">
        <f t="shared" si="10"/>
        <v>0</v>
      </c>
      <c r="W14" s="22">
        <f t="shared" si="11"/>
        <v>0</v>
      </c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s="8" customFormat="1" ht="39.75" customHeight="1" x14ac:dyDescent="0.2">
      <c r="A15" s="14">
        <v>11</v>
      </c>
      <c r="B15" s="15" t="s">
        <v>8</v>
      </c>
      <c r="C15" s="9">
        <v>419190677.64999998</v>
      </c>
      <c r="D15" s="9">
        <v>384994834.95999998</v>
      </c>
      <c r="E15" s="9">
        <f t="shared" si="3"/>
        <v>34195842.689999998</v>
      </c>
      <c r="F15" s="29">
        <f t="shared" si="4"/>
        <v>0.91842413366226727</v>
      </c>
      <c r="G15" s="16">
        <v>25396397.98</v>
      </c>
      <c r="H15" s="9">
        <v>22721674.289999999</v>
      </c>
      <c r="I15" s="9">
        <f t="shared" si="5"/>
        <v>2674723.6900000013</v>
      </c>
      <c r="J15" s="29">
        <f t="shared" si="6"/>
        <v>0.89468098223589099</v>
      </c>
      <c r="K15" s="9">
        <f t="shared" si="0"/>
        <v>444587075.63</v>
      </c>
      <c r="L15" s="9">
        <f t="shared" si="1"/>
        <v>407716509.25</v>
      </c>
      <c r="M15" s="9">
        <f t="shared" si="7"/>
        <v>36870566.379999995</v>
      </c>
      <c r="N15" s="9">
        <v>36883724.249999985</v>
      </c>
      <c r="O15" s="29">
        <f t="shared" si="2"/>
        <v>0.91706784024759891</v>
      </c>
      <c r="P15" s="22">
        <f t="shared" si="8"/>
        <v>36.883724249999986</v>
      </c>
      <c r="Q15" s="22">
        <v>419190677.64999998</v>
      </c>
      <c r="R15" s="22">
        <v>384994834.95999998</v>
      </c>
      <c r="S15" s="22">
        <v>34996800.869999945</v>
      </c>
      <c r="T15" s="22"/>
      <c r="U15" s="22">
        <f t="shared" si="9"/>
        <v>0</v>
      </c>
      <c r="V15" s="22">
        <f t="shared" si="10"/>
        <v>0</v>
      </c>
      <c r="W15" s="22">
        <f t="shared" si="11"/>
        <v>0</v>
      </c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4" s="8" customFormat="1" ht="39.75" customHeight="1" x14ac:dyDescent="0.2">
      <c r="A16" s="14">
        <v>12</v>
      </c>
      <c r="B16" s="15" t="s">
        <v>9</v>
      </c>
      <c r="C16" s="9">
        <v>37255719.939999998</v>
      </c>
      <c r="D16" s="9">
        <v>36377923.450000003</v>
      </c>
      <c r="E16" s="9">
        <f t="shared" si="3"/>
        <v>877796.48999999464</v>
      </c>
      <c r="F16" s="29">
        <f t="shared" si="4"/>
        <v>0.97643861153633116</v>
      </c>
      <c r="G16" s="16">
        <v>2208557.08</v>
      </c>
      <c r="H16" s="9">
        <v>2194323.56</v>
      </c>
      <c r="I16" s="9">
        <f t="shared" si="5"/>
        <v>14233.520000000019</v>
      </c>
      <c r="J16" s="29">
        <f t="shared" si="6"/>
        <v>0.99355528542644689</v>
      </c>
      <c r="K16" s="9">
        <f t="shared" si="0"/>
        <v>39464277.019999996</v>
      </c>
      <c r="L16" s="9">
        <f t="shared" si="1"/>
        <v>38572247.010000005</v>
      </c>
      <c r="M16" s="9">
        <f t="shared" si="7"/>
        <v>892030.00999999046</v>
      </c>
      <c r="N16" s="9">
        <v>984751.13000000012</v>
      </c>
      <c r="O16" s="29">
        <f t="shared" si="2"/>
        <v>0.97739651965376384</v>
      </c>
      <c r="P16" s="22">
        <f t="shared" si="8"/>
        <v>0.98475113000000014</v>
      </c>
      <c r="Q16" s="22">
        <v>37255719.939999998</v>
      </c>
      <c r="R16" s="22">
        <v>36377923.450000003</v>
      </c>
      <c r="S16" s="22">
        <v>1317824.179999996</v>
      </c>
      <c r="T16" s="22"/>
      <c r="U16" s="22">
        <f t="shared" si="9"/>
        <v>0</v>
      </c>
      <c r="V16" s="22">
        <f t="shared" si="10"/>
        <v>0</v>
      </c>
      <c r="W16" s="22">
        <f t="shared" si="11"/>
        <v>0</v>
      </c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s="8" customFormat="1" ht="39.75" customHeight="1" x14ac:dyDescent="0.2">
      <c r="A17" s="14">
        <v>13</v>
      </c>
      <c r="B17" s="15" t="s">
        <v>10</v>
      </c>
      <c r="C17" s="9">
        <v>71096463.980000004</v>
      </c>
      <c r="D17" s="9">
        <v>68404128.390000001</v>
      </c>
      <c r="E17" s="9">
        <f t="shared" si="3"/>
        <v>2692335.5900000036</v>
      </c>
      <c r="F17" s="29">
        <f t="shared" si="4"/>
        <v>0.962131230735225</v>
      </c>
      <c r="G17" s="17">
        <v>6901634.1900000004</v>
      </c>
      <c r="H17" s="9">
        <v>6063555.5899999999</v>
      </c>
      <c r="I17" s="9">
        <f t="shared" si="5"/>
        <v>838078.60000000056</v>
      </c>
      <c r="J17" s="29">
        <f t="shared" si="6"/>
        <v>0.87856809316055617</v>
      </c>
      <c r="K17" s="9">
        <f t="shared" si="0"/>
        <v>77998098.170000002</v>
      </c>
      <c r="L17" s="9">
        <f t="shared" si="1"/>
        <v>74467683.980000004</v>
      </c>
      <c r="M17" s="9">
        <f t="shared" si="7"/>
        <v>3530414.1899999976</v>
      </c>
      <c r="N17" s="9">
        <v>3574504.29</v>
      </c>
      <c r="O17" s="29">
        <f t="shared" si="2"/>
        <v>0.95473717599747987</v>
      </c>
      <c r="P17" s="22">
        <f t="shared" si="8"/>
        <v>3.5745042900000001</v>
      </c>
      <c r="Q17" s="22">
        <v>71096463.980000004</v>
      </c>
      <c r="R17" s="22">
        <v>68404128.390000001</v>
      </c>
      <c r="S17" s="22">
        <v>2471839.7899999693</v>
      </c>
      <c r="T17" s="22"/>
      <c r="U17" s="22">
        <f t="shared" si="9"/>
        <v>0</v>
      </c>
      <c r="V17" s="22">
        <f t="shared" si="10"/>
        <v>0</v>
      </c>
      <c r="W17" s="22">
        <f t="shared" si="11"/>
        <v>0</v>
      </c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s="8" customFormat="1" ht="39.75" customHeight="1" x14ac:dyDescent="0.2">
      <c r="A18" s="14">
        <v>14</v>
      </c>
      <c r="B18" s="15" t="s">
        <v>11</v>
      </c>
      <c r="C18" s="9">
        <v>145343201.36000001</v>
      </c>
      <c r="D18" s="9">
        <v>140054024.06999999</v>
      </c>
      <c r="E18" s="9">
        <f t="shared" si="3"/>
        <v>5289177.2900000215</v>
      </c>
      <c r="F18" s="29">
        <f t="shared" si="4"/>
        <v>0.96360904919866686</v>
      </c>
      <c r="G18" s="17">
        <v>9238049.8900000006</v>
      </c>
      <c r="H18" s="9">
        <v>8886376.1400000006</v>
      </c>
      <c r="I18" s="9">
        <f t="shared" si="5"/>
        <v>351673.75</v>
      </c>
      <c r="J18" s="29">
        <f t="shared" si="6"/>
        <v>0.96193203606957356</v>
      </c>
      <c r="K18" s="9">
        <f t="shared" si="0"/>
        <v>154581251.25</v>
      </c>
      <c r="L18" s="9">
        <f t="shared" si="1"/>
        <v>148940400.20999998</v>
      </c>
      <c r="M18" s="9">
        <f t="shared" si="7"/>
        <v>5640851.0400000215</v>
      </c>
      <c r="N18" s="9">
        <v>5756233.129999998</v>
      </c>
      <c r="O18" s="29">
        <f t="shared" si="2"/>
        <v>0.96350882791809445</v>
      </c>
      <c r="P18" s="22">
        <f t="shared" si="8"/>
        <v>5.7562331299999983</v>
      </c>
      <c r="Q18" s="22">
        <v>145343201.36000001</v>
      </c>
      <c r="R18" s="22">
        <v>140054024.06999999</v>
      </c>
      <c r="S18" s="22">
        <v>4355719.1000000685</v>
      </c>
      <c r="T18" s="22"/>
      <c r="U18" s="22">
        <f t="shared" si="9"/>
        <v>0</v>
      </c>
      <c r="V18" s="22">
        <f t="shared" si="10"/>
        <v>0</v>
      </c>
      <c r="W18" s="22">
        <f t="shared" si="11"/>
        <v>0</v>
      </c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s="8" customFormat="1" ht="39.75" customHeight="1" x14ac:dyDescent="0.2">
      <c r="A19" s="14">
        <v>15</v>
      </c>
      <c r="B19" s="15" t="s">
        <v>12</v>
      </c>
      <c r="C19" s="9">
        <v>113922480.98999999</v>
      </c>
      <c r="D19" s="9">
        <v>109605816.86</v>
      </c>
      <c r="E19" s="9">
        <f t="shared" si="3"/>
        <v>4316664.1299999952</v>
      </c>
      <c r="F19" s="29">
        <f t="shared" si="4"/>
        <v>0.96210875946092755</v>
      </c>
      <c r="G19" s="17">
        <v>7311770.1500000004</v>
      </c>
      <c r="H19" s="9">
        <v>7205814.5599999996</v>
      </c>
      <c r="I19" s="9">
        <f t="shared" si="5"/>
        <v>105955.59000000078</v>
      </c>
      <c r="J19" s="29">
        <f t="shared" si="6"/>
        <v>0.98550890033106409</v>
      </c>
      <c r="K19" s="9">
        <f t="shared" si="0"/>
        <v>121234251.14</v>
      </c>
      <c r="L19" s="9">
        <f t="shared" si="1"/>
        <v>116811631.42</v>
      </c>
      <c r="M19" s="9">
        <f t="shared" si="7"/>
        <v>4422619.7199999988</v>
      </c>
      <c r="N19" s="9">
        <v>4460107.54</v>
      </c>
      <c r="O19" s="29">
        <f t="shared" si="2"/>
        <v>0.96352004752441778</v>
      </c>
      <c r="P19" s="22">
        <f t="shared" si="8"/>
        <v>4.4601075400000001</v>
      </c>
      <c r="Q19" s="22">
        <v>113922480.98999999</v>
      </c>
      <c r="R19" s="22">
        <v>109605816.86</v>
      </c>
      <c r="S19" s="22">
        <v>4645635.0800000727</v>
      </c>
      <c r="T19" s="22"/>
      <c r="U19" s="22">
        <f t="shared" si="9"/>
        <v>0</v>
      </c>
      <c r="V19" s="22">
        <f t="shared" si="10"/>
        <v>0</v>
      </c>
      <c r="W19" s="22">
        <f t="shared" si="11"/>
        <v>0</v>
      </c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s="8" customFormat="1" ht="39.75" customHeight="1" x14ac:dyDescent="0.2">
      <c r="A20" s="14">
        <v>16</v>
      </c>
      <c r="B20" s="15" t="s">
        <v>18</v>
      </c>
      <c r="C20" s="9">
        <v>381988881.73000002</v>
      </c>
      <c r="D20" s="9">
        <v>346627009</v>
      </c>
      <c r="E20" s="9">
        <f t="shared" si="3"/>
        <v>35361872.730000019</v>
      </c>
      <c r="F20" s="29">
        <f t="shared" si="4"/>
        <v>0.90742695816211028</v>
      </c>
      <c r="G20" s="17">
        <v>21778586.780000001</v>
      </c>
      <c r="H20" s="9">
        <v>19485147.5</v>
      </c>
      <c r="I20" s="9">
        <f t="shared" si="5"/>
        <v>2293439.2800000012</v>
      </c>
      <c r="J20" s="29">
        <f t="shared" si="6"/>
        <v>0.89469292460674521</v>
      </c>
      <c r="K20" s="9">
        <f t="shared" si="0"/>
        <v>403767468.50999999</v>
      </c>
      <c r="L20" s="9">
        <f t="shared" si="1"/>
        <v>366112156.5</v>
      </c>
      <c r="M20" s="9">
        <f t="shared" si="7"/>
        <v>37655312.00999999</v>
      </c>
      <c r="N20" s="9">
        <v>37679702.389999986</v>
      </c>
      <c r="O20" s="29">
        <v>0.8222378329081943</v>
      </c>
      <c r="P20" s="22">
        <f t="shared" si="8"/>
        <v>37.679702389999989</v>
      </c>
      <c r="Q20" s="22">
        <v>381988881.73000002</v>
      </c>
      <c r="R20" s="22">
        <v>346627009</v>
      </c>
      <c r="S20" s="22">
        <v>34834990.240000367</v>
      </c>
      <c r="T20" s="22"/>
      <c r="U20" s="22">
        <f t="shared" si="9"/>
        <v>0</v>
      </c>
      <c r="V20" s="22">
        <f t="shared" si="10"/>
        <v>0</v>
      </c>
      <c r="W20" s="22">
        <f t="shared" si="11"/>
        <v>0</v>
      </c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s="8" customFormat="1" ht="39.75" customHeight="1" x14ac:dyDescent="0.2">
      <c r="A21" s="14">
        <v>17</v>
      </c>
      <c r="B21" s="15" t="s">
        <v>13</v>
      </c>
      <c r="C21" s="9">
        <v>701045729.89999998</v>
      </c>
      <c r="D21" s="9">
        <v>649621101.03999996</v>
      </c>
      <c r="E21" s="9">
        <f t="shared" si="3"/>
        <v>51424628.860000014</v>
      </c>
      <c r="F21" s="29">
        <f t="shared" si="4"/>
        <v>0.92664582827237896</v>
      </c>
      <c r="G21" s="17">
        <v>42416996.600000001</v>
      </c>
      <c r="H21" s="9">
        <v>38976823.409999996</v>
      </c>
      <c r="I21" s="9">
        <f t="shared" si="5"/>
        <v>3440173.1900000051</v>
      </c>
      <c r="J21" s="29">
        <f t="shared" si="6"/>
        <v>0.91889635132724123</v>
      </c>
      <c r="K21" s="9">
        <f t="shared" si="0"/>
        <v>743462726.5</v>
      </c>
      <c r="L21" s="9">
        <f t="shared" si="1"/>
        <v>688597924.44999993</v>
      </c>
      <c r="M21" s="9">
        <f t="shared" si="7"/>
        <v>54864802.050000072</v>
      </c>
      <c r="N21" s="9">
        <v>54891886.609999955</v>
      </c>
      <c r="O21" s="29">
        <f t="shared" ref="O21:O23" si="12">L21/K21</f>
        <v>0.9262036950953989</v>
      </c>
      <c r="P21" s="22">
        <f t="shared" si="8"/>
        <v>54.891886609999958</v>
      </c>
      <c r="Q21" s="22">
        <v>701045729.89999998</v>
      </c>
      <c r="R21" s="22">
        <v>649621101.03999996</v>
      </c>
      <c r="S21" s="22">
        <v>53118993.000000238</v>
      </c>
      <c r="T21" s="22"/>
      <c r="U21" s="22">
        <f t="shared" si="9"/>
        <v>0</v>
      </c>
      <c r="V21" s="22">
        <f t="shared" si="10"/>
        <v>0</v>
      </c>
      <c r="W21" s="22">
        <f t="shared" si="11"/>
        <v>0</v>
      </c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s="8" customFormat="1" ht="39.75" customHeight="1" x14ac:dyDescent="0.2">
      <c r="A22" s="14">
        <v>18</v>
      </c>
      <c r="B22" s="15" t="s">
        <v>14</v>
      </c>
      <c r="C22" s="9">
        <v>59025777.659999996</v>
      </c>
      <c r="D22" s="9">
        <v>55573498.630000003</v>
      </c>
      <c r="E22" s="9">
        <f t="shared" si="3"/>
        <v>3452279.0299999937</v>
      </c>
      <c r="F22" s="29">
        <f t="shared" si="4"/>
        <v>0.94151234991115584</v>
      </c>
      <c r="G22" s="17">
        <v>4846261.84</v>
      </c>
      <c r="H22" s="9">
        <v>4409426.5999999996</v>
      </c>
      <c r="I22" s="9">
        <f t="shared" si="5"/>
        <v>436835.24000000022</v>
      </c>
      <c r="J22" s="29">
        <f t="shared" si="6"/>
        <v>0.90986140360917844</v>
      </c>
      <c r="K22" s="9">
        <f t="shared" si="0"/>
        <v>63872039.5</v>
      </c>
      <c r="L22" s="9">
        <f t="shared" si="1"/>
        <v>59982925.230000004</v>
      </c>
      <c r="M22" s="9">
        <f t="shared" si="7"/>
        <v>3889114.2699999958</v>
      </c>
      <c r="N22" s="9">
        <v>3943537.7199999993</v>
      </c>
      <c r="O22" s="29">
        <f t="shared" si="12"/>
        <v>0.93911084880889084</v>
      </c>
      <c r="P22" s="22">
        <f t="shared" si="8"/>
        <v>3.9435377199999992</v>
      </c>
      <c r="Q22" s="22">
        <v>59025777.659999996</v>
      </c>
      <c r="R22" s="22">
        <v>55573498.630000003</v>
      </c>
      <c r="S22" s="22">
        <v>5448893.3200000226</v>
      </c>
      <c r="T22" s="22"/>
      <c r="U22" s="22">
        <f t="shared" si="9"/>
        <v>0</v>
      </c>
      <c r="V22" s="22">
        <f t="shared" si="10"/>
        <v>0</v>
      </c>
      <c r="W22" s="22">
        <f t="shared" si="11"/>
        <v>0</v>
      </c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s="10" customFormat="1" ht="39.75" customHeight="1" x14ac:dyDescent="0.2">
      <c r="A23" s="40" t="s">
        <v>15</v>
      </c>
      <c r="B23" s="40"/>
      <c r="C23" s="11">
        <f t="shared" ref="C23:H23" si="13">C5+C6+C7+C8+C9+C10+C11+C12+C13+C14+C15+C16+C17+C18+C19+C20+C21+C22</f>
        <v>7409246220.5499973</v>
      </c>
      <c r="D23" s="11">
        <f t="shared" si="13"/>
        <v>6983115971.3599987</v>
      </c>
      <c r="E23" s="11">
        <f t="shared" si="13"/>
        <v>426130249.18999976</v>
      </c>
      <c r="F23" s="30">
        <f t="shared" si="4"/>
        <v>0.94248669344958458</v>
      </c>
      <c r="G23" s="11">
        <f>SUM(G5:G22)</f>
        <v>461214699.94</v>
      </c>
      <c r="H23" s="11">
        <f t="shared" si="13"/>
        <v>428541183.79999995</v>
      </c>
      <c r="I23" s="11">
        <f>SUM(I5:I22)</f>
        <v>32673516.140000023</v>
      </c>
      <c r="J23" s="30">
        <f t="shared" si="6"/>
        <v>0.92915768698558265</v>
      </c>
      <c r="K23" s="11">
        <f>K5+K6+K7+K8+K9+K10+K11+K12+K13+K14+K15+K16+K17+K18+K19+K20+K21+K22</f>
        <v>7870460920.4900007</v>
      </c>
      <c r="L23" s="11">
        <f>L5+L6+L7+L8+L9+L10+L11+L12+L13+L14+L15+L16+L17+L18+L19+L20+L21+L22</f>
        <v>7411657155.1600008</v>
      </c>
      <c r="M23" s="11">
        <f>SUM(M5:M22)</f>
        <v>458803765.32999992</v>
      </c>
      <c r="N23" s="11">
        <f>N5+N6+N7+N8+N9+N10+N11+N12+N13+N14+N15+N16+N17+N18+N19+N20+N21+N22</f>
        <v>461118081.62000012</v>
      </c>
      <c r="O23" s="30">
        <f t="shared" si="12"/>
        <v>0.94170560403450476</v>
      </c>
      <c r="P23" s="23"/>
      <c r="Q23" s="23">
        <f>SUM(Q5:Q22)</f>
        <v>7406167220.5499973</v>
      </c>
      <c r="R23" s="23">
        <f t="shared" ref="R23:S23" si="14">SUM(R5:R22)</f>
        <v>6980354971.3599987</v>
      </c>
      <c r="S23" s="23">
        <f t="shared" si="14"/>
        <v>432042364.29000211</v>
      </c>
      <c r="T23" s="23"/>
      <c r="U23" s="23">
        <f>SUM(U5:U22)</f>
        <v>3079000</v>
      </c>
      <c r="V23" s="23">
        <f t="shared" ref="V23:W23" si="15">SUM(V5:V22)</f>
        <v>2761000</v>
      </c>
      <c r="W23" s="23">
        <f t="shared" si="15"/>
        <v>318000</v>
      </c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4" ht="17.25" customHeight="1" x14ac:dyDescent="0.2">
      <c r="C24" s="5">
        <f t="shared" ref="C24:E24" si="16">C23/1000000</f>
        <v>7409.2462205499969</v>
      </c>
      <c r="D24" s="5">
        <f t="shared" si="16"/>
        <v>6983.1159713599991</v>
      </c>
      <c r="E24" s="5">
        <f t="shared" si="16"/>
        <v>426.13024918999974</v>
      </c>
      <c r="G24" s="5">
        <f>G23/1000000</f>
        <v>461.21469994</v>
      </c>
      <c r="H24" s="5">
        <f t="shared" ref="H24:I24" si="17">H23/1000000</f>
        <v>428.54118379999994</v>
      </c>
      <c r="I24" s="5">
        <f t="shared" si="17"/>
        <v>32.673516140000025</v>
      </c>
      <c r="K24" s="1">
        <f>K23/1000000</f>
        <v>7870.4609204900007</v>
      </c>
      <c r="L24" s="1">
        <f t="shared" ref="L24:N24" si="18">L23/1000000</f>
        <v>7411.6571551600009</v>
      </c>
      <c r="M24" s="1">
        <f t="shared" si="18"/>
        <v>458.80376532999992</v>
      </c>
      <c r="N24" s="1">
        <f t="shared" si="18"/>
        <v>461.11808162000011</v>
      </c>
    </row>
    <row r="25" spans="1:34" ht="17.25" customHeight="1" x14ac:dyDescent="0.2">
      <c r="C25" s="5"/>
      <c r="D25" s="5"/>
      <c r="E25" s="5"/>
      <c r="F25" s="1"/>
      <c r="G25" s="5"/>
      <c r="H25" s="5"/>
      <c r="I25" s="5"/>
      <c r="N25" s="1"/>
      <c r="O25" s="1"/>
    </row>
    <row r="26" spans="1:34" s="24" customFormat="1" x14ac:dyDescent="0.2">
      <c r="B26" s="25"/>
      <c r="F26" s="32"/>
    </row>
    <row r="27" spans="1:34" s="5" customFormat="1" x14ac:dyDescent="0.2">
      <c r="B27" s="3"/>
      <c r="C27" s="51">
        <v>2025</v>
      </c>
      <c r="D27" s="51"/>
      <c r="E27" s="51"/>
      <c r="F27" s="52" t="s">
        <v>21</v>
      </c>
      <c r="G27" s="51" t="s">
        <v>68</v>
      </c>
      <c r="H27" s="51"/>
      <c r="I27" s="51"/>
      <c r="J27" s="53" t="s">
        <v>21</v>
      </c>
    </row>
    <row r="28" spans="1:34" s="5" customFormat="1" ht="16.5" x14ac:dyDescent="0.2">
      <c r="B28" s="14" t="s">
        <v>25</v>
      </c>
      <c r="C28" s="19" t="s">
        <v>22</v>
      </c>
      <c r="D28" s="19" t="s">
        <v>23</v>
      </c>
      <c r="E28" s="19" t="s">
        <v>24</v>
      </c>
      <c r="F28" s="52"/>
      <c r="G28" s="19" t="s">
        <v>22</v>
      </c>
      <c r="H28" s="19" t="s">
        <v>23</v>
      </c>
      <c r="I28" s="19" t="s">
        <v>24</v>
      </c>
      <c r="J28" s="53"/>
    </row>
    <row r="29" spans="1:34" s="5" customFormat="1" ht="16.5" x14ac:dyDescent="0.2">
      <c r="B29" s="18" t="s">
        <v>44</v>
      </c>
      <c r="C29" s="9">
        <v>105459484.21999998</v>
      </c>
      <c r="D29" s="9">
        <v>84171201.450000003</v>
      </c>
      <c r="E29" s="9">
        <f>C29-D29</f>
        <v>21288282.769999981</v>
      </c>
      <c r="F29" s="33">
        <f>D29/C29</f>
        <v>0.79813780687955671</v>
      </c>
      <c r="G29" s="9">
        <v>7511626704.7699986</v>
      </c>
      <c r="H29" s="9">
        <v>7064526172.8099995</v>
      </c>
      <c r="I29" s="9">
        <f t="shared" ref="I29:I40" si="19">G29-H29</f>
        <v>447100531.95999908</v>
      </c>
      <c r="J29" s="33">
        <f>H29/G29</f>
        <v>0.94047886702409167</v>
      </c>
    </row>
    <row r="30" spans="1:34" s="5" customFormat="1" ht="16.5" x14ac:dyDescent="0.2">
      <c r="B30" s="18" t="s">
        <v>45</v>
      </c>
      <c r="C30" s="9">
        <v>223165557.09000003</v>
      </c>
      <c r="D30" s="9">
        <v>195902552.9600001</v>
      </c>
      <c r="E30" s="9">
        <v>38489927.68</v>
      </c>
      <c r="F30" s="33">
        <f t="shared" ref="F30:F40" si="20">D30/C30</f>
        <v>0.87783507237631164</v>
      </c>
      <c r="G30" s="9">
        <v>7632411777.6399984</v>
      </c>
      <c r="H30" s="9">
        <v>7179018524.319994</v>
      </c>
      <c r="I30" s="9">
        <v>456326047.4600001</v>
      </c>
      <c r="J30" s="33">
        <f t="shared" ref="J30:J40" si="21">H30/G30</f>
        <v>0.94059633225656525</v>
      </c>
    </row>
    <row r="31" spans="1:34" s="5" customFormat="1" ht="16.5" x14ac:dyDescent="0.2">
      <c r="B31" s="18" t="s">
        <v>46</v>
      </c>
      <c r="C31" s="9">
        <v>342832183.81999969</v>
      </c>
      <c r="D31" s="9">
        <v>314309918.96999991</v>
      </c>
      <c r="E31" s="9">
        <f t="shared" ref="E31:E40" si="22">C31-D31</f>
        <v>28522264.849999785</v>
      </c>
      <c r="F31" s="33">
        <f t="shared" si="20"/>
        <v>0.91680400441933108</v>
      </c>
      <c r="G31" s="9">
        <v>7752078404.369997</v>
      </c>
      <c r="H31" s="9">
        <v>7297425890.3299961</v>
      </c>
      <c r="I31" s="9">
        <f t="shared" si="19"/>
        <v>454652514.04000092</v>
      </c>
      <c r="J31" s="33">
        <f t="shared" si="21"/>
        <v>0.94135088806845602</v>
      </c>
    </row>
    <row r="32" spans="1:34" s="5" customFormat="1" ht="16.5" x14ac:dyDescent="0.2">
      <c r="B32" s="18" t="s">
        <v>47</v>
      </c>
      <c r="C32" s="9">
        <v>461214699.94</v>
      </c>
      <c r="D32" s="9">
        <v>428541183.79999995</v>
      </c>
      <c r="E32" s="9">
        <f t="shared" si="22"/>
        <v>32673516.140000045</v>
      </c>
      <c r="F32" s="33">
        <f t="shared" si="20"/>
        <v>0.92915768698558265</v>
      </c>
      <c r="G32" s="9">
        <v>7870460920.4900007</v>
      </c>
      <c r="H32" s="9">
        <v>7411657155.1600008</v>
      </c>
      <c r="I32" s="9">
        <f t="shared" si="19"/>
        <v>458803765.32999992</v>
      </c>
      <c r="J32" s="33">
        <f t="shared" si="21"/>
        <v>0.94170560403450476</v>
      </c>
    </row>
    <row r="33" spans="2:10" s="5" customFormat="1" ht="16.5" x14ac:dyDescent="0.2">
      <c r="B33" s="18" t="s">
        <v>48</v>
      </c>
      <c r="C33" s="9"/>
      <c r="D33" s="9"/>
      <c r="E33" s="9">
        <f t="shared" si="22"/>
        <v>0</v>
      </c>
      <c r="F33" s="33" t="e">
        <f t="shared" si="20"/>
        <v>#DIV/0!</v>
      </c>
      <c r="G33" s="9"/>
      <c r="H33" s="9"/>
      <c r="I33" s="9">
        <f t="shared" si="19"/>
        <v>0</v>
      </c>
      <c r="J33" s="33" t="e">
        <f t="shared" si="21"/>
        <v>#DIV/0!</v>
      </c>
    </row>
    <row r="34" spans="2:10" s="5" customFormat="1" ht="16.5" x14ac:dyDescent="0.2">
      <c r="B34" s="18" t="s">
        <v>49</v>
      </c>
      <c r="C34" s="9"/>
      <c r="D34" s="9"/>
      <c r="E34" s="9">
        <f t="shared" si="22"/>
        <v>0</v>
      </c>
      <c r="F34" s="33" t="e">
        <f t="shared" si="20"/>
        <v>#DIV/0!</v>
      </c>
      <c r="G34" s="9"/>
      <c r="H34" s="9"/>
      <c r="I34" s="9">
        <f t="shared" si="19"/>
        <v>0</v>
      </c>
      <c r="J34" s="33" t="e">
        <f t="shared" si="21"/>
        <v>#DIV/0!</v>
      </c>
    </row>
    <row r="35" spans="2:10" s="5" customFormat="1" ht="16.5" x14ac:dyDescent="0.2">
      <c r="B35" s="18" t="s">
        <v>50</v>
      </c>
      <c r="C35" s="9"/>
      <c r="D35" s="9"/>
      <c r="E35" s="9">
        <f t="shared" si="22"/>
        <v>0</v>
      </c>
      <c r="F35" s="33" t="e">
        <f t="shared" si="20"/>
        <v>#DIV/0!</v>
      </c>
      <c r="G35" s="9"/>
      <c r="H35" s="9"/>
      <c r="I35" s="9">
        <f t="shared" si="19"/>
        <v>0</v>
      </c>
      <c r="J35" s="33" t="e">
        <f t="shared" si="21"/>
        <v>#DIV/0!</v>
      </c>
    </row>
    <row r="36" spans="2:10" s="5" customFormat="1" ht="16.5" x14ac:dyDescent="0.2">
      <c r="B36" s="18" t="s">
        <v>51</v>
      </c>
      <c r="C36" s="9"/>
      <c r="D36" s="9"/>
      <c r="E36" s="9">
        <f t="shared" si="22"/>
        <v>0</v>
      </c>
      <c r="F36" s="33" t="e">
        <f t="shared" si="20"/>
        <v>#DIV/0!</v>
      </c>
      <c r="G36" s="9"/>
      <c r="H36" s="9"/>
      <c r="I36" s="9">
        <f t="shared" si="19"/>
        <v>0</v>
      </c>
      <c r="J36" s="33" t="e">
        <f t="shared" si="21"/>
        <v>#DIV/0!</v>
      </c>
    </row>
    <row r="37" spans="2:10" s="5" customFormat="1" ht="16.5" x14ac:dyDescent="0.2">
      <c r="B37" s="18" t="s">
        <v>52</v>
      </c>
      <c r="C37" s="9"/>
      <c r="D37" s="9"/>
      <c r="E37" s="9">
        <f t="shared" si="22"/>
        <v>0</v>
      </c>
      <c r="F37" s="33" t="e">
        <f t="shared" si="20"/>
        <v>#DIV/0!</v>
      </c>
      <c r="G37" s="9"/>
      <c r="H37" s="9"/>
      <c r="I37" s="9">
        <f t="shared" si="19"/>
        <v>0</v>
      </c>
      <c r="J37" s="33" t="e">
        <f t="shared" si="21"/>
        <v>#DIV/0!</v>
      </c>
    </row>
    <row r="38" spans="2:10" s="5" customFormat="1" ht="16.5" x14ac:dyDescent="0.2">
      <c r="B38" s="18" t="s">
        <v>53</v>
      </c>
      <c r="C38" s="9"/>
      <c r="D38" s="9"/>
      <c r="E38" s="9">
        <f t="shared" si="22"/>
        <v>0</v>
      </c>
      <c r="F38" s="33" t="e">
        <f t="shared" si="20"/>
        <v>#DIV/0!</v>
      </c>
      <c r="G38" s="9"/>
      <c r="H38" s="9"/>
      <c r="I38" s="9">
        <f t="shared" si="19"/>
        <v>0</v>
      </c>
      <c r="J38" s="33" t="e">
        <f t="shared" si="21"/>
        <v>#DIV/0!</v>
      </c>
    </row>
    <row r="39" spans="2:10" s="5" customFormat="1" ht="16.5" x14ac:dyDescent="0.2">
      <c r="B39" s="18" t="s">
        <v>54</v>
      </c>
      <c r="C39" s="9"/>
      <c r="D39" s="9"/>
      <c r="E39" s="9">
        <f t="shared" si="22"/>
        <v>0</v>
      </c>
      <c r="F39" s="33" t="e">
        <f t="shared" si="20"/>
        <v>#DIV/0!</v>
      </c>
      <c r="G39" s="9"/>
      <c r="H39" s="9"/>
      <c r="I39" s="9">
        <f t="shared" si="19"/>
        <v>0</v>
      </c>
      <c r="J39" s="33" t="e">
        <f t="shared" si="21"/>
        <v>#DIV/0!</v>
      </c>
    </row>
    <row r="40" spans="2:10" s="5" customFormat="1" ht="16.5" x14ac:dyDescent="0.2">
      <c r="B40" s="18" t="s">
        <v>55</v>
      </c>
      <c r="C40" s="17"/>
      <c r="D40" s="9"/>
      <c r="E40" s="9">
        <f t="shared" si="22"/>
        <v>0</v>
      </c>
      <c r="F40" s="33" t="e">
        <f t="shared" si="20"/>
        <v>#DIV/0!</v>
      </c>
      <c r="G40" s="17"/>
      <c r="H40" s="9"/>
      <c r="I40" s="9">
        <f t="shared" si="19"/>
        <v>0</v>
      </c>
      <c r="J40" s="33" t="e">
        <f t="shared" si="21"/>
        <v>#DIV/0!</v>
      </c>
    </row>
    <row r="41" spans="2:10" s="5" customFormat="1" x14ac:dyDescent="0.2">
      <c r="F41" s="34"/>
    </row>
    <row r="42" spans="2:10" s="5" customFormat="1" x14ac:dyDescent="0.2">
      <c r="F42" s="34"/>
    </row>
    <row r="43" spans="2:10" s="5" customFormat="1" ht="16.5" x14ac:dyDescent="0.2">
      <c r="B43" s="14" t="s">
        <v>30</v>
      </c>
      <c r="C43" s="19" t="s">
        <v>22</v>
      </c>
      <c r="D43" s="19" t="s">
        <v>23</v>
      </c>
      <c r="E43" s="19" t="s">
        <v>31</v>
      </c>
      <c r="F43" s="35" t="s">
        <v>21</v>
      </c>
    </row>
    <row r="44" spans="2:10" s="5" customFormat="1" ht="16.5" x14ac:dyDescent="0.2">
      <c r="B44" s="18" t="s">
        <v>32</v>
      </c>
      <c r="C44" s="9">
        <f>G29-C23</f>
        <v>102380484.22000122</v>
      </c>
      <c r="D44" s="9">
        <f>H29-D23</f>
        <v>81410201.450000763</v>
      </c>
      <c r="E44" s="17">
        <f>C44-D44</f>
        <v>20970282.770000458</v>
      </c>
      <c r="F44" s="20">
        <f>D44/C44</f>
        <v>0.79517304562715019</v>
      </c>
    </row>
    <row r="45" spans="2:10" s="5" customFormat="1" ht="16.5" x14ac:dyDescent="0.2">
      <c r="B45" s="18" t="s">
        <v>33</v>
      </c>
      <c r="C45" s="9">
        <f t="shared" ref="C45:D47" si="23">C30-C29</f>
        <v>117706072.87000005</v>
      </c>
      <c r="D45" s="9">
        <f t="shared" si="23"/>
        <v>111731351.51000009</v>
      </c>
      <c r="E45" s="17">
        <f t="shared" ref="E45:E53" si="24">C45-D45</f>
        <v>5974721.3599999547</v>
      </c>
      <c r="F45" s="20">
        <f t="shared" ref="F45:F55" si="25">D45/C45</f>
        <v>0.94924033047471812</v>
      </c>
    </row>
    <row r="46" spans="2:10" s="5" customFormat="1" ht="16.5" x14ac:dyDescent="0.2">
      <c r="B46" s="18" t="s">
        <v>34</v>
      </c>
      <c r="C46" s="9">
        <f t="shared" si="23"/>
        <v>119666626.72999966</v>
      </c>
      <c r="D46" s="9">
        <f t="shared" si="23"/>
        <v>118407366.00999981</v>
      </c>
      <c r="E46" s="17">
        <f t="shared" si="24"/>
        <v>1259260.7199998498</v>
      </c>
      <c r="F46" s="20">
        <f t="shared" si="25"/>
        <v>0.9894769264045431</v>
      </c>
    </row>
    <row r="47" spans="2:10" s="5" customFormat="1" ht="16.5" x14ac:dyDescent="0.2">
      <c r="B47" s="18" t="s">
        <v>35</v>
      </c>
      <c r="C47" s="9">
        <f t="shared" si="23"/>
        <v>118382516.1200003</v>
      </c>
      <c r="D47" s="9">
        <f t="shared" si="23"/>
        <v>114231264.83000004</v>
      </c>
      <c r="E47" s="17">
        <f t="shared" si="24"/>
        <v>4151251.2900002599</v>
      </c>
      <c r="F47" s="20">
        <f t="shared" si="25"/>
        <v>0.96493357781150491</v>
      </c>
    </row>
    <row r="48" spans="2:10" s="5" customFormat="1" ht="16.5" x14ac:dyDescent="0.2">
      <c r="B48" s="18" t="s">
        <v>36</v>
      </c>
      <c r="C48" s="9">
        <v>0</v>
      </c>
      <c r="D48" s="9">
        <v>0</v>
      </c>
      <c r="E48" s="17">
        <f t="shared" si="24"/>
        <v>0</v>
      </c>
      <c r="F48" s="20" t="e">
        <f t="shared" si="25"/>
        <v>#DIV/0!</v>
      </c>
    </row>
    <row r="49" spans="2:6" s="5" customFormat="1" ht="16.5" x14ac:dyDescent="0.2">
      <c r="B49" s="18" t="s">
        <v>37</v>
      </c>
      <c r="C49" s="9">
        <v>0</v>
      </c>
      <c r="D49" s="9">
        <v>0</v>
      </c>
      <c r="E49" s="17">
        <f t="shared" si="24"/>
        <v>0</v>
      </c>
      <c r="F49" s="20" t="e">
        <f t="shared" si="25"/>
        <v>#DIV/0!</v>
      </c>
    </row>
    <row r="50" spans="2:6" s="5" customFormat="1" ht="16.5" x14ac:dyDescent="0.2">
      <c r="B50" s="18" t="s">
        <v>38</v>
      </c>
      <c r="C50" s="9">
        <v>0</v>
      </c>
      <c r="D50" s="9">
        <f>D35-D34-R28</f>
        <v>0</v>
      </c>
      <c r="E50" s="17">
        <f t="shared" si="24"/>
        <v>0</v>
      </c>
      <c r="F50" s="20" t="e">
        <f t="shared" si="25"/>
        <v>#DIV/0!</v>
      </c>
    </row>
    <row r="51" spans="2:6" s="5" customFormat="1" ht="16.5" x14ac:dyDescent="0.2">
      <c r="B51" s="18" t="s">
        <v>39</v>
      </c>
      <c r="C51" s="9">
        <v>0</v>
      </c>
      <c r="D51" s="9">
        <f t="shared" ref="C51:D53" si="26">D36-D35</f>
        <v>0</v>
      </c>
      <c r="E51" s="17">
        <f t="shared" si="24"/>
        <v>0</v>
      </c>
      <c r="F51" s="20" t="e">
        <f t="shared" si="25"/>
        <v>#DIV/0!</v>
      </c>
    </row>
    <row r="52" spans="2:6" s="5" customFormat="1" ht="16.5" x14ac:dyDescent="0.2">
      <c r="B52" s="18" t="s">
        <v>40</v>
      </c>
      <c r="C52" s="9">
        <f t="shared" si="26"/>
        <v>0</v>
      </c>
      <c r="D52" s="9">
        <f t="shared" si="26"/>
        <v>0</v>
      </c>
      <c r="E52" s="17">
        <f t="shared" si="24"/>
        <v>0</v>
      </c>
      <c r="F52" s="20" t="e">
        <f t="shared" si="25"/>
        <v>#DIV/0!</v>
      </c>
    </row>
    <row r="53" spans="2:6" s="5" customFormat="1" ht="16.5" x14ac:dyDescent="0.2">
      <c r="B53" s="18" t="s">
        <v>41</v>
      </c>
      <c r="C53" s="9">
        <f t="shared" si="26"/>
        <v>0</v>
      </c>
      <c r="D53" s="9">
        <f t="shared" si="26"/>
        <v>0</v>
      </c>
      <c r="E53" s="17">
        <f t="shared" si="24"/>
        <v>0</v>
      </c>
      <c r="F53" s="20" t="e">
        <f t="shared" si="25"/>
        <v>#DIV/0!</v>
      </c>
    </row>
    <row r="54" spans="2:6" s="5" customFormat="1" ht="16.5" x14ac:dyDescent="0.2">
      <c r="B54" s="18" t="s">
        <v>42</v>
      </c>
      <c r="C54" s="9">
        <f>C39-C38</f>
        <v>0</v>
      </c>
      <c r="D54" s="9">
        <f>D39-D38</f>
        <v>0</v>
      </c>
      <c r="E54" s="17">
        <f t="shared" ref="E54:E55" si="27">C54-D54</f>
        <v>0</v>
      </c>
      <c r="F54" s="20" t="e">
        <f t="shared" si="25"/>
        <v>#DIV/0!</v>
      </c>
    </row>
    <row r="55" spans="2:6" s="5" customFormat="1" ht="16.5" x14ac:dyDescent="0.2">
      <c r="B55" s="18" t="s">
        <v>43</v>
      </c>
      <c r="C55" s="9">
        <f>C40-C39</f>
        <v>0</v>
      </c>
      <c r="D55" s="9">
        <f>D40-D39</f>
        <v>0</v>
      </c>
      <c r="E55" s="17">
        <f t="shared" si="27"/>
        <v>0</v>
      </c>
      <c r="F55" s="20" t="e">
        <f t="shared" si="25"/>
        <v>#DIV/0!</v>
      </c>
    </row>
    <row r="56" spans="2:6" s="5" customFormat="1" ht="16.5" x14ac:dyDescent="0.2">
      <c r="B56" s="3"/>
      <c r="C56" s="21">
        <f>SUM(C44:C55)</f>
        <v>458135699.94000125</v>
      </c>
      <c r="D56" s="21">
        <f>SUM(D44:D55)</f>
        <v>425780183.80000073</v>
      </c>
      <c r="E56" s="21">
        <f>SUM(E44:E55)</f>
        <v>32355516.140000522</v>
      </c>
      <c r="F56" s="28">
        <f>D56/C56</f>
        <v>0.92937569339338133</v>
      </c>
    </row>
    <row r="57" spans="2:6" s="5" customFormat="1" x14ac:dyDescent="0.2">
      <c r="C57" s="5">
        <f>C56/1000000</f>
        <v>458.13569994000125</v>
      </c>
      <c r="D57" s="5">
        <f t="shared" ref="D57:E57" si="28">D56/1000000</f>
        <v>425.78018380000071</v>
      </c>
      <c r="E57" s="5">
        <f t="shared" si="28"/>
        <v>32.355516140000525</v>
      </c>
      <c r="F57" s="34"/>
    </row>
    <row r="58" spans="2:6" s="5" customFormat="1" x14ac:dyDescent="0.2">
      <c r="F58" s="34"/>
    </row>
    <row r="59" spans="2:6" s="5" customFormat="1" x14ac:dyDescent="0.2">
      <c r="F59" s="34"/>
    </row>
    <row r="60" spans="2:6" s="5" customFormat="1" x14ac:dyDescent="0.2">
      <c r="F60" s="34"/>
    </row>
    <row r="61" spans="2:6" s="5" customFormat="1" x14ac:dyDescent="0.2">
      <c r="F61" s="34"/>
    </row>
    <row r="62" spans="2:6" s="5" customFormat="1" x14ac:dyDescent="0.2">
      <c r="F62" s="34"/>
    </row>
    <row r="63" spans="2:6" s="5" customFormat="1" x14ac:dyDescent="0.2">
      <c r="F63" s="34"/>
    </row>
    <row r="64" spans="2:6" s="5" customFormat="1" x14ac:dyDescent="0.2">
      <c r="F64" s="34"/>
    </row>
    <row r="65" spans="6:6" s="5" customFormat="1" x14ac:dyDescent="0.2">
      <c r="F65" s="34"/>
    </row>
    <row r="66" spans="6:6" s="5" customFormat="1" x14ac:dyDescent="0.2">
      <c r="F66" s="34"/>
    </row>
    <row r="67" spans="6:6" s="5" customFormat="1" x14ac:dyDescent="0.2">
      <c r="F67" s="34"/>
    </row>
    <row r="68" spans="6:6" s="5" customFormat="1" x14ac:dyDescent="0.2">
      <c r="F68" s="34"/>
    </row>
    <row r="69" spans="6:6" s="5" customFormat="1" x14ac:dyDescent="0.2">
      <c r="F69" s="34"/>
    </row>
    <row r="70" spans="6:6" s="5" customFormat="1" x14ac:dyDescent="0.2">
      <c r="F70" s="34"/>
    </row>
    <row r="71" spans="6:6" s="5" customFormat="1" x14ac:dyDescent="0.2">
      <c r="F71" s="34"/>
    </row>
    <row r="72" spans="6:6" s="5" customFormat="1" x14ac:dyDescent="0.2">
      <c r="F72" s="34"/>
    </row>
    <row r="73" spans="6:6" s="5" customFormat="1" x14ac:dyDescent="0.2">
      <c r="F73" s="34"/>
    </row>
    <row r="74" spans="6:6" s="5" customFormat="1" x14ac:dyDescent="0.2">
      <c r="F74" s="34"/>
    </row>
    <row r="75" spans="6:6" s="5" customFormat="1" x14ac:dyDescent="0.2">
      <c r="F75" s="34"/>
    </row>
    <row r="76" spans="6:6" s="5" customFormat="1" x14ac:dyDescent="0.2">
      <c r="F76" s="34"/>
    </row>
    <row r="77" spans="6:6" s="5" customFormat="1" x14ac:dyDescent="0.2">
      <c r="F77" s="34"/>
    </row>
    <row r="78" spans="6:6" s="5" customFormat="1" x14ac:dyDescent="0.2">
      <c r="F78" s="34"/>
    </row>
    <row r="79" spans="6:6" s="5" customFormat="1" x14ac:dyDescent="0.2">
      <c r="F79" s="34"/>
    </row>
    <row r="80" spans="6:6" s="5" customFormat="1" x14ac:dyDescent="0.2">
      <c r="F80" s="34"/>
    </row>
    <row r="81" spans="6:6" s="5" customFormat="1" x14ac:dyDescent="0.2">
      <c r="F81" s="34"/>
    </row>
    <row r="82" spans="6:6" s="5" customFormat="1" x14ac:dyDescent="0.2">
      <c r="F82" s="34"/>
    </row>
    <row r="83" spans="6:6" s="5" customFormat="1" x14ac:dyDescent="0.2">
      <c r="F83" s="34"/>
    </row>
    <row r="84" spans="6:6" s="5" customFormat="1" x14ac:dyDescent="0.2">
      <c r="F84" s="34"/>
    </row>
    <row r="85" spans="6:6" s="5" customFormat="1" x14ac:dyDescent="0.2">
      <c r="F85" s="34"/>
    </row>
    <row r="86" spans="6:6" s="5" customFormat="1" x14ac:dyDescent="0.2">
      <c r="F86" s="34"/>
    </row>
    <row r="87" spans="6:6" s="5" customFormat="1" x14ac:dyDescent="0.2">
      <c r="F87" s="34"/>
    </row>
    <row r="88" spans="6:6" s="5" customFormat="1" x14ac:dyDescent="0.2">
      <c r="F88" s="34"/>
    </row>
    <row r="89" spans="6:6" s="5" customFormat="1" x14ac:dyDescent="0.2">
      <c r="F89" s="34"/>
    </row>
    <row r="90" spans="6:6" s="5" customFormat="1" x14ac:dyDescent="0.2">
      <c r="F90" s="34"/>
    </row>
    <row r="91" spans="6:6" s="5" customFormat="1" x14ac:dyDescent="0.2">
      <c r="F91" s="34"/>
    </row>
    <row r="92" spans="6:6" s="5" customFormat="1" x14ac:dyDescent="0.2">
      <c r="F92" s="34"/>
    </row>
    <row r="93" spans="6:6" s="5" customFormat="1" x14ac:dyDescent="0.2">
      <c r="F93" s="34"/>
    </row>
    <row r="94" spans="6:6" s="5" customFormat="1" x14ac:dyDescent="0.2">
      <c r="F94" s="34"/>
    </row>
    <row r="95" spans="6:6" s="5" customFormat="1" x14ac:dyDescent="0.2">
      <c r="F95" s="34"/>
    </row>
    <row r="96" spans="6:6" s="5" customFormat="1" x14ac:dyDescent="0.2">
      <c r="F96" s="34"/>
    </row>
    <row r="97" spans="6:6" s="5" customFormat="1" x14ac:dyDescent="0.2">
      <c r="F97" s="34"/>
    </row>
    <row r="98" spans="6:6" s="5" customFormat="1" x14ac:dyDescent="0.2">
      <c r="F98" s="34"/>
    </row>
    <row r="99" spans="6:6" s="5" customFormat="1" x14ac:dyDescent="0.2">
      <c r="F99" s="34"/>
    </row>
    <row r="100" spans="6:6" s="5" customFormat="1" x14ac:dyDescent="0.2">
      <c r="F100" s="34"/>
    </row>
    <row r="101" spans="6:6" s="5" customFormat="1" x14ac:dyDescent="0.2">
      <c r="F101" s="34"/>
    </row>
    <row r="102" spans="6:6" s="5" customFormat="1" x14ac:dyDescent="0.2">
      <c r="F102" s="34"/>
    </row>
    <row r="103" spans="6:6" s="5" customFormat="1" x14ac:dyDescent="0.2">
      <c r="F103" s="34"/>
    </row>
    <row r="104" spans="6:6" s="5" customFormat="1" x14ac:dyDescent="0.2">
      <c r="F104" s="34"/>
    </row>
    <row r="105" spans="6:6" s="5" customFormat="1" x14ac:dyDescent="0.2">
      <c r="F105" s="34"/>
    </row>
    <row r="106" spans="6:6" s="5" customFormat="1" x14ac:dyDescent="0.2">
      <c r="F106" s="34"/>
    </row>
    <row r="107" spans="6:6" s="5" customFormat="1" x14ac:dyDescent="0.2">
      <c r="F107" s="34"/>
    </row>
    <row r="108" spans="6:6" s="5" customFormat="1" x14ac:dyDescent="0.2">
      <c r="F108" s="34"/>
    </row>
    <row r="109" spans="6:6" s="5" customFormat="1" x14ac:dyDescent="0.2">
      <c r="F109" s="34"/>
    </row>
    <row r="110" spans="6:6" s="5" customFormat="1" x14ac:dyDescent="0.2">
      <c r="F110" s="34"/>
    </row>
    <row r="111" spans="6:6" s="5" customFormat="1" x14ac:dyDescent="0.2">
      <c r="F111" s="34"/>
    </row>
    <row r="112" spans="6:6" s="5" customFormat="1" x14ac:dyDescent="0.2">
      <c r="F112" s="34"/>
    </row>
    <row r="113" spans="6:6" s="5" customFormat="1" x14ac:dyDescent="0.2">
      <c r="F113" s="34"/>
    </row>
    <row r="114" spans="6:6" s="5" customFormat="1" x14ac:dyDescent="0.2">
      <c r="F114" s="34"/>
    </row>
    <row r="115" spans="6:6" s="5" customFormat="1" x14ac:dyDescent="0.2">
      <c r="F115" s="34"/>
    </row>
    <row r="116" spans="6:6" s="5" customFormat="1" x14ac:dyDescent="0.2">
      <c r="F116" s="34"/>
    </row>
    <row r="117" spans="6:6" s="5" customFormat="1" x14ac:dyDescent="0.2">
      <c r="F117" s="34"/>
    </row>
    <row r="118" spans="6:6" s="5" customFormat="1" x14ac:dyDescent="0.2">
      <c r="F118" s="34"/>
    </row>
    <row r="119" spans="6:6" s="5" customFormat="1" x14ac:dyDescent="0.2">
      <c r="F119" s="34"/>
    </row>
    <row r="120" spans="6:6" s="5" customFormat="1" x14ac:dyDescent="0.2">
      <c r="F120" s="34"/>
    </row>
    <row r="121" spans="6:6" s="5" customFormat="1" x14ac:dyDescent="0.2">
      <c r="F121" s="34"/>
    </row>
    <row r="122" spans="6:6" s="5" customFormat="1" x14ac:dyDescent="0.2">
      <c r="F122" s="34"/>
    </row>
    <row r="123" spans="6:6" s="5" customFormat="1" x14ac:dyDescent="0.2">
      <c r="F123" s="34"/>
    </row>
    <row r="124" spans="6:6" s="5" customFormat="1" x14ac:dyDescent="0.2">
      <c r="F124" s="34"/>
    </row>
    <row r="125" spans="6:6" s="5" customFormat="1" x14ac:dyDescent="0.2">
      <c r="F125" s="34"/>
    </row>
    <row r="126" spans="6:6" s="5" customFormat="1" x14ac:dyDescent="0.2">
      <c r="F126" s="34"/>
    </row>
    <row r="127" spans="6:6" s="5" customFormat="1" x14ac:dyDescent="0.2">
      <c r="F127" s="34"/>
    </row>
    <row r="128" spans="6:6" s="5" customFormat="1" x14ac:dyDescent="0.2">
      <c r="F128" s="34"/>
    </row>
    <row r="129" spans="6:6" s="5" customFormat="1" x14ac:dyDescent="0.2">
      <c r="F129" s="34"/>
    </row>
    <row r="130" spans="6:6" s="5" customFormat="1" x14ac:dyDescent="0.2">
      <c r="F130" s="34"/>
    </row>
    <row r="131" spans="6:6" s="5" customFormat="1" x14ac:dyDescent="0.2">
      <c r="F131" s="34"/>
    </row>
    <row r="132" spans="6:6" s="5" customFormat="1" x14ac:dyDescent="0.2">
      <c r="F132" s="34"/>
    </row>
    <row r="133" spans="6:6" s="5" customFormat="1" x14ac:dyDescent="0.2">
      <c r="F133" s="34"/>
    </row>
    <row r="134" spans="6:6" s="5" customFormat="1" x14ac:dyDescent="0.2">
      <c r="F134" s="34"/>
    </row>
    <row r="135" spans="6:6" s="5" customFormat="1" x14ac:dyDescent="0.2">
      <c r="F135" s="34"/>
    </row>
    <row r="136" spans="6:6" s="5" customFormat="1" x14ac:dyDescent="0.2">
      <c r="F136" s="34"/>
    </row>
    <row r="137" spans="6:6" s="5" customFormat="1" x14ac:dyDescent="0.2">
      <c r="F137" s="34"/>
    </row>
    <row r="138" spans="6:6" s="5" customFormat="1" x14ac:dyDescent="0.2">
      <c r="F138" s="34"/>
    </row>
    <row r="139" spans="6:6" s="5" customFormat="1" x14ac:dyDescent="0.2">
      <c r="F139" s="34"/>
    </row>
    <row r="140" spans="6:6" s="5" customFormat="1" x14ac:dyDescent="0.2">
      <c r="F140" s="34"/>
    </row>
    <row r="141" spans="6:6" s="5" customFormat="1" x14ac:dyDescent="0.2">
      <c r="F141" s="34"/>
    </row>
    <row r="142" spans="6:6" s="5" customFormat="1" x14ac:dyDescent="0.2">
      <c r="F142" s="34"/>
    </row>
    <row r="143" spans="6:6" s="5" customFormat="1" x14ac:dyDescent="0.2">
      <c r="F143" s="34"/>
    </row>
    <row r="144" spans="6:6" s="5" customFormat="1" x14ac:dyDescent="0.2">
      <c r="F144" s="34"/>
    </row>
    <row r="145" spans="6:6" s="5" customFormat="1" x14ac:dyDescent="0.2">
      <c r="F145" s="34"/>
    </row>
    <row r="146" spans="6:6" s="5" customFormat="1" x14ac:dyDescent="0.2">
      <c r="F146" s="34"/>
    </row>
    <row r="147" spans="6:6" s="5" customFormat="1" x14ac:dyDescent="0.2">
      <c r="F147" s="34"/>
    </row>
    <row r="148" spans="6:6" s="5" customFormat="1" x14ac:dyDescent="0.2">
      <c r="F148" s="34"/>
    </row>
    <row r="149" spans="6:6" s="5" customFormat="1" x14ac:dyDescent="0.2">
      <c r="F149" s="34"/>
    </row>
    <row r="150" spans="6:6" s="5" customFormat="1" x14ac:dyDescent="0.2">
      <c r="F150" s="34"/>
    </row>
    <row r="151" spans="6:6" s="5" customFormat="1" x14ac:dyDescent="0.2">
      <c r="F151" s="34"/>
    </row>
    <row r="152" spans="6:6" s="5" customFormat="1" x14ac:dyDescent="0.2">
      <c r="F152" s="34"/>
    </row>
    <row r="153" spans="6:6" s="5" customFormat="1" x14ac:dyDescent="0.2">
      <c r="F153" s="34"/>
    </row>
    <row r="154" spans="6:6" s="5" customFormat="1" x14ac:dyDescent="0.2">
      <c r="F154" s="34"/>
    </row>
    <row r="155" spans="6:6" s="5" customFormat="1" x14ac:dyDescent="0.2">
      <c r="F155" s="34"/>
    </row>
    <row r="156" spans="6:6" s="5" customFormat="1" x14ac:dyDescent="0.2">
      <c r="F156" s="34"/>
    </row>
    <row r="157" spans="6:6" s="5" customFormat="1" x14ac:dyDescent="0.2">
      <c r="F157" s="34"/>
    </row>
    <row r="158" spans="6:6" s="5" customFormat="1" x14ac:dyDescent="0.2">
      <c r="F158" s="34"/>
    </row>
    <row r="159" spans="6:6" s="5" customFormat="1" x14ac:dyDescent="0.2">
      <c r="F159" s="34"/>
    </row>
    <row r="160" spans="6:6" s="5" customFormat="1" x14ac:dyDescent="0.2">
      <c r="F160" s="34"/>
    </row>
    <row r="161" spans="6:6" s="5" customFormat="1" x14ac:dyDescent="0.2">
      <c r="F161" s="34"/>
    </row>
    <row r="162" spans="6:6" s="5" customFormat="1" x14ac:dyDescent="0.2">
      <c r="F162" s="34"/>
    </row>
    <row r="163" spans="6:6" s="5" customFormat="1" x14ac:dyDescent="0.2">
      <c r="F163" s="34"/>
    </row>
    <row r="164" spans="6:6" s="5" customFormat="1" x14ac:dyDescent="0.2">
      <c r="F164" s="34"/>
    </row>
    <row r="165" spans="6:6" s="5" customFormat="1" x14ac:dyDescent="0.2">
      <c r="F165" s="34"/>
    </row>
    <row r="166" spans="6:6" s="5" customFormat="1" x14ac:dyDescent="0.2">
      <c r="F166" s="34"/>
    </row>
    <row r="167" spans="6:6" s="5" customFormat="1" x14ac:dyDescent="0.2">
      <c r="F167" s="34"/>
    </row>
    <row r="168" spans="6:6" s="5" customFormat="1" x14ac:dyDescent="0.2">
      <c r="F168" s="34"/>
    </row>
    <row r="169" spans="6:6" s="5" customFormat="1" x14ac:dyDescent="0.2">
      <c r="F169" s="34"/>
    </row>
    <row r="170" spans="6:6" s="5" customFormat="1" x14ac:dyDescent="0.2">
      <c r="F170" s="34"/>
    </row>
    <row r="171" spans="6:6" s="5" customFormat="1" x14ac:dyDescent="0.2">
      <c r="F171" s="34"/>
    </row>
    <row r="172" spans="6:6" s="5" customFormat="1" x14ac:dyDescent="0.2">
      <c r="F172" s="34"/>
    </row>
    <row r="173" spans="6:6" s="5" customFormat="1" x14ac:dyDescent="0.2">
      <c r="F173" s="34"/>
    </row>
    <row r="174" spans="6:6" s="5" customFormat="1" x14ac:dyDescent="0.2">
      <c r="F174" s="34"/>
    </row>
    <row r="175" spans="6:6" s="5" customFormat="1" x14ac:dyDescent="0.2">
      <c r="F175" s="34"/>
    </row>
    <row r="176" spans="6:6" s="5" customFormat="1" x14ac:dyDescent="0.2">
      <c r="F176" s="34"/>
    </row>
    <row r="177" spans="6:6" s="5" customFormat="1" x14ac:dyDescent="0.2">
      <c r="F177" s="34"/>
    </row>
    <row r="178" spans="6:6" s="5" customFormat="1" x14ac:dyDescent="0.2">
      <c r="F178" s="34"/>
    </row>
    <row r="179" spans="6:6" s="5" customFormat="1" x14ac:dyDescent="0.2">
      <c r="F179" s="34"/>
    </row>
    <row r="180" spans="6:6" s="5" customFormat="1" x14ac:dyDescent="0.2">
      <c r="F180" s="34"/>
    </row>
    <row r="181" spans="6:6" s="5" customFormat="1" x14ac:dyDescent="0.2">
      <c r="F181" s="34"/>
    </row>
    <row r="182" spans="6:6" s="5" customFormat="1" x14ac:dyDescent="0.2">
      <c r="F182" s="34"/>
    </row>
    <row r="183" spans="6:6" s="5" customFormat="1" x14ac:dyDescent="0.2">
      <c r="F183" s="34"/>
    </row>
    <row r="184" spans="6:6" s="5" customFormat="1" x14ac:dyDescent="0.2">
      <c r="F184" s="34"/>
    </row>
    <row r="185" spans="6:6" s="5" customFormat="1" x14ac:dyDescent="0.2">
      <c r="F185" s="34"/>
    </row>
    <row r="186" spans="6:6" s="5" customFormat="1" x14ac:dyDescent="0.2">
      <c r="F186" s="34"/>
    </row>
    <row r="187" spans="6:6" s="5" customFormat="1" x14ac:dyDescent="0.2">
      <c r="F187" s="34"/>
    </row>
    <row r="188" spans="6:6" s="5" customFormat="1" x14ac:dyDescent="0.2">
      <c r="F188" s="34"/>
    </row>
    <row r="189" spans="6:6" s="5" customFormat="1" x14ac:dyDescent="0.2">
      <c r="F189" s="34"/>
    </row>
    <row r="190" spans="6:6" s="5" customFormat="1" x14ac:dyDescent="0.2">
      <c r="F190" s="34"/>
    </row>
    <row r="191" spans="6:6" s="5" customFormat="1" x14ac:dyDescent="0.2">
      <c r="F191" s="34"/>
    </row>
    <row r="192" spans="6:6" s="5" customFormat="1" x14ac:dyDescent="0.2">
      <c r="F192" s="34"/>
    </row>
    <row r="193" spans="6:6" s="5" customFormat="1" x14ac:dyDescent="0.2">
      <c r="F193" s="34"/>
    </row>
    <row r="194" spans="6:6" s="5" customFormat="1" x14ac:dyDescent="0.2">
      <c r="F194" s="34"/>
    </row>
    <row r="195" spans="6:6" s="5" customFormat="1" x14ac:dyDescent="0.2">
      <c r="F195" s="34"/>
    </row>
    <row r="196" spans="6:6" s="5" customFormat="1" x14ac:dyDescent="0.2">
      <c r="F196" s="34"/>
    </row>
    <row r="197" spans="6:6" s="5" customFormat="1" x14ac:dyDescent="0.2">
      <c r="F197" s="34"/>
    </row>
    <row r="198" spans="6:6" s="5" customFormat="1" x14ac:dyDescent="0.2">
      <c r="F198" s="34"/>
    </row>
    <row r="199" spans="6:6" s="5" customFormat="1" x14ac:dyDescent="0.2">
      <c r="F199" s="34"/>
    </row>
    <row r="200" spans="6:6" s="5" customFormat="1" x14ac:dyDescent="0.2">
      <c r="F200" s="34"/>
    </row>
    <row r="201" spans="6:6" s="5" customFormat="1" x14ac:dyDescent="0.2">
      <c r="F201" s="34"/>
    </row>
    <row r="202" spans="6:6" s="5" customFormat="1" x14ac:dyDescent="0.2">
      <c r="F202" s="34"/>
    </row>
    <row r="203" spans="6:6" s="5" customFormat="1" x14ac:dyDescent="0.2">
      <c r="F203" s="34"/>
    </row>
    <row r="204" spans="6:6" s="5" customFormat="1" x14ac:dyDescent="0.2">
      <c r="F204" s="34"/>
    </row>
    <row r="205" spans="6:6" s="5" customFormat="1" x14ac:dyDescent="0.2">
      <c r="F205" s="34"/>
    </row>
    <row r="206" spans="6:6" s="5" customFormat="1" x14ac:dyDescent="0.2">
      <c r="F206" s="34"/>
    </row>
    <row r="207" spans="6:6" s="5" customFormat="1" x14ac:dyDescent="0.2">
      <c r="F207" s="34"/>
    </row>
    <row r="208" spans="6:6" s="5" customFormat="1" x14ac:dyDescent="0.2">
      <c r="F208" s="34"/>
    </row>
    <row r="209" spans="6:6" s="5" customFormat="1" x14ac:dyDescent="0.2">
      <c r="F209" s="34"/>
    </row>
    <row r="210" spans="6:6" s="5" customFormat="1" x14ac:dyDescent="0.2">
      <c r="F210" s="34"/>
    </row>
    <row r="211" spans="6:6" s="5" customFormat="1" x14ac:dyDescent="0.2">
      <c r="F211" s="34"/>
    </row>
    <row r="212" spans="6:6" s="5" customFormat="1" x14ac:dyDescent="0.2">
      <c r="F212" s="34"/>
    </row>
    <row r="213" spans="6:6" s="5" customFormat="1" x14ac:dyDescent="0.2">
      <c r="F213" s="34"/>
    </row>
    <row r="214" spans="6:6" s="5" customFormat="1" x14ac:dyDescent="0.2">
      <c r="F214" s="34"/>
    </row>
    <row r="215" spans="6:6" s="5" customFormat="1" x14ac:dyDescent="0.2">
      <c r="F215" s="34"/>
    </row>
    <row r="216" spans="6:6" s="5" customFormat="1" x14ac:dyDescent="0.2">
      <c r="F216" s="34"/>
    </row>
    <row r="217" spans="6:6" s="5" customFormat="1" x14ac:dyDescent="0.2">
      <c r="F217" s="34"/>
    </row>
    <row r="218" spans="6:6" s="5" customFormat="1" x14ac:dyDescent="0.2">
      <c r="F218" s="34"/>
    </row>
    <row r="219" spans="6:6" s="5" customFormat="1" x14ac:dyDescent="0.2">
      <c r="F219" s="34"/>
    </row>
    <row r="220" spans="6:6" s="5" customFormat="1" x14ac:dyDescent="0.2">
      <c r="F220" s="34"/>
    </row>
    <row r="221" spans="6:6" s="5" customFormat="1" x14ac:dyDescent="0.2">
      <c r="F221" s="34"/>
    </row>
    <row r="222" spans="6:6" s="5" customFormat="1" x14ac:dyDescent="0.2">
      <c r="F222" s="34"/>
    </row>
    <row r="223" spans="6:6" s="5" customFormat="1" x14ac:dyDescent="0.2">
      <c r="F223" s="34"/>
    </row>
    <row r="224" spans="6:6" s="5" customFormat="1" x14ac:dyDescent="0.2">
      <c r="F224" s="34"/>
    </row>
    <row r="225" spans="6:6" s="5" customFormat="1" x14ac:dyDescent="0.2">
      <c r="F225" s="34"/>
    </row>
    <row r="226" spans="6:6" s="5" customFormat="1" x14ac:dyDescent="0.2">
      <c r="F226" s="34"/>
    </row>
    <row r="227" spans="6:6" s="5" customFormat="1" x14ac:dyDescent="0.2">
      <c r="F227" s="34"/>
    </row>
    <row r="228" spans="6:6" s="5" customFormat="1" x14ac:dyDescent="0.2">
      <c r="F228" s="34"/>
    </row>
    <row r="229" spans="6:6" s="5" customFormat="1" x14ac:dyDescent="0.2">
      <c r="F229" s="34"/>
    </row>
    <row r="230" spans="6:6" s="5" customFormat="1" x14ac:dyDescent="0.2">
      <c r="F230" s="34"/>
    </row>
    <row r="231" spans="6:6" s="5" customFormat="1" x14ac:dyDescent="0.2">
      <c r="F231" s="34"/>
    </row>
    <row r="232" spans="6:6" s="5" customFormat="1" x14ac:dyDescent="0.2">
      <c r="F232" s="34"/>
    </row>
    <row r="233" spans="6:6" s="5" customFormat="1" x14ac:dyDescent="0.2">
      <c r="F233" s="34"/>
    </row>
    <row r="234" spans="6:6" s="5" customFormat="1" x14ac:dyDescent="0.2">
      <c r="F234" s="34"/>
    </row>
    <row r="235" spans="6:6" s="5" customFormat="1" x14ac:dyDescent="0.2">
      <c r="F235" s="34"/>
    </row>
    <row r="236" spans="6:6" s="5" customFormat="1" x14ac:dyDescent="0.2">
      <c r="F236" s="34"/>
    </row>
    <row r="237" spans="6:6" s="5" customFormat="1" x14ac:dyDescent="0.2">
      <c r="F237" s="34"/>
    </row>
    <row r="238" spans="6:6" s="5" customFormat="1" x14ac:dyDescent="0.2">
      <c r="F238" s="34"/>
    </row>
    <row r="239" spans="6:6" s="5" customFormat="1" x14ac:dyDescent="0.2">
      <c r="F239" s="34"/>
    </row>
    <row r="240" spans="6:6" s="5" customFormat="1" x14ac:dyDescent="0.2">
      <c r="F240" s="34"/>
    </row>
    <row r="241" spans="6:6" s="5" customFormat="1" x14ac:dyDescent="0.2">
      <c r="F241" s="34"/>
    </row>
    <row r="242" spans="6:6" s="5" customFormat="1" x14ac:dyDescent="0.2">
      <c r="F242" s="34"/>
    </row>
    <row r="243" spans="6:6" s="5" customFormat="1" x14ac:dyDescent="0.2">
      <c r="F243" s="34"/>
    </row>
    <row r="244" spans="6:6" s="5" customFormat="1" x14ac:dyDescent="0.2">
      <c r="F244" s="34"/>
    </row>
    <row r="245" spans="6:6" s="5" customFormat="1" x14ac:dyDescent="0.2">
      <c r="F245" s="34"/>
    </row>
    <row r="246" spans="6:6" s="5" customFormat="1" x14ac:dyDescent="0.2">
      <c r="F246" s="34"/>
    </row>
    <row r="247" spans="6:6" s="5" customFormat="1" x14ac:dyDescent="0.2">
      <c r="F247" s="34"/>
    </row>
    <row r="248" spans="6:6" s="5" customFormat="1" x14ac:dyDescent="0.2">
      <c r="F248" s="34"/>
    </row>
    <row r="249" spans="6:6" s="5" customFormat="1" x14ac:dyDescent="0.2">
      <c r="F249" s="34"/>
    </row>
    <row r="250" spans="6:6" s="5" customFormat="1" x14ac:dyDescent="0.2">
      <c r="F250" s="34"/>
    </row>
    <row r="251" spans="6:6" s="5" customFormat="1" x14ac:dyDescent="0.2">
      <c r="F251" s="34"/>
    </row>
    <row r="252" spans="6:6" s="5" customFormat="1" x14ac:dyDescent="0.2">
      <c r="F252" s="34"/>
    </row>
    <row r="253" spans="6:6" s="5" customFormat="1" x14ac:dyDescent="0.2">
      <c r="F253" s="34"/>
    </row>
    <row r="254" spans="6:6" s="5" customFormat="1" x14ac:dyDescent="0.2">
      <c r="F254" s="34"/>
    </row>
    <row r="255" spans="6:6" s="5" customFormat="1" x14ac:dyDescent="0.2">
      <c r="F255" s="34"/>
    </row>
    <row r="256" spans="6:6" s="5" customFormat="1" x14ac:dyDescent="0.2">
      <c r="F256" s="34"/>
    </row>
    <row r="257" spans="6:6" s="5" customFormat="1" x14ac:dyDescent="0.2">
      <c r="F257" s="34"/>
    </row>
    <row r="258" spans="6:6" s="5" customFormat="1" x14ac:dyDescent="0.2">
      <c r="F258" s="34"/>
    </row>
    <row r="259" spans="6:6" s="5" customFormat="1" x14ac:dyDescent="0.2">
      <c r="F259" s="34"/>
    </row>
    <row r="260" spans="6:6" s="5" customFormat="1" x14ac:dyDescent="0.2">
      <c r="F260" s="34"/>
    </row>
    <row r="261" spans="6:6" s="5" customFormat="1" x14ac:dyDescent="0.2">
      <c r="F261" s="34"/>
    </row>
    <row r="262" spans="6:6" s="5" customFormat="1" x14ac:dyDescent="0.2">
      <c r="F262" s="34"/>
    </row>
    <row r="263" spans="6:6" s="5" customFormat="1" x14ac:dyDescent="0.2">
      <c r="F263" s="34"/>
    </row>
    <row r="264" spans="6:6" s="5" customFormat="1" x14ac:dyDescent="0.2">
      <c r="F264" s="34"/>
    </row>
    <row r="265" spans="6:6" s="5" customFormat="1" x14ac:dyDescent="0.2">
      <c r="F265" s="34"/>
    </row>
    <row r="266" spans="6:6" s="5" customFormat="1" x14ac:dyDescent="0.2">
      <c r="F266" s="34"/>
    </row>
    <row r="267" spans="6:6" s="5" customFormat="1" x14ac:dyDescent="0.2">
      <c r="F267" s="34"/>
    </row>
    <row r="268" spans="6:6" s="5" customFormat="1" x14ac:dyDescent="0.2">
      <c r="F268" s="34"/>
    </row>
    <row r="269" spans="6:6" s="5" customFormat="1" x14ac:dyDescent="0.2">
      <c r="F269" s="34"/>
    </row>
    <row r="270" spans="6:6" s="5" customFormat="1" x14ac:dyDescent="0.2">
      <c r="F270" s="34"/>
    </row>
    <row r="271" spans="6:6" s="5" customFormat="1" x14ac:dyDescent="0.2">
      <c r="F271" s="34"/>
    </row>
    <row r="272" spans="6:6" s="5" customFormat="1" x14ac:dyDescent="0.2">
      <c r="F272" s="34"/>
    </row>
    <row r="273" spans="6:6" s="5" customFormat="1" x14ac:dyDescent="0.2">
      <c r="F273" s="34"/>
    </row>
    <row r="274" spans="6:6" s="5" customFormat="1" x14ac:dyDescent="0.2">
      <c r="F274" s="34"/>
    </row>
    <row r="275" spans="6:6" s="5" customFormat="1" x14ac:dyDescent="0.2">
      <c r="F275" s="34"/>
    </row>
    <row r="276" spans="6:6" s="5" customFormat="1" x14ac:dyDescent="0.2">
      <c r="F276" s="34"/>
    </row>
    <row r="277" spans="6:6" s="5" customFormat="1" x14ac:dyDescent="0.2">
      <c r="F277" s="34"/>
    </row>
    <row r="278" spans="6:6" s="5" customFormat="1" x14ac:dyDescent="0.2">
      <c r="F278" s="34"/>
    </row>
    <row r="279" spans="6:6" s="5" customFormat="1" x14ac:dyDescent="0.2">
      <c r="F279" s="34"/>
    </row>
    <row r="280" spans="6:6" s="5" customFormat="1" x14ac:dyDescent="0.2">
      <c r="F280" s="34"/>
    </row>
    <row r="281" spans="6:6" s="5" customFormat="1" x14ac:dyDescent="0.2">
      <c r="F281" s="34"/>
    </row>
    <row r="282" spans="6:6" s="5" customFormat="1" x14ac:dyDescent="0.2">
      <c r="F282" s="34"/>
    </row>
    <row r="283" spans="6:6" s="5" customFormat="1" x14ac:dyDescent="0.2">
      <c r="F283" s="34"/>
    </row>
    <row r="284" spans="6:6" s="5" customFormat="1" x14ac:dyDescent="0.2">
      <c r="F284" s="34"/>
    </row>
    <row r="285" spans="6:6" s="5" customFormat="1" x14ac:dyDescent="0.2">
      <c r="F285" s="34"/>
    </row>
    <row r="286" spans="6:6" s="5" customFormat="1" x14ac:dyDescent="0.2">
      <c r="F286" s="34"/>
    </row>
    <row r="287" spans="6:6" s="5" customFormat="1" x14ac:dyDescent="0.2">
      <c r="F287" s="34"/>
    </row>
    <row r="288" spans="6:6" s="5" customFormat="1" x14ac:dyDescent="0.2">
      <c r="F288" s="34"/>
    </row>
    <row r="289" spans="6:6" s="5" customFormat="1" x14ac:dyDescent="0.2">
      <c r="F289" s="34"/>
    </row>
    <row r="290" spans="6:6" s="5" customFormat="1" x14ac:dyDescent="0.2">
      <c r="F290" s="34"/>
    </row>
    <row r="291" spans="6:6" s="5" customFormat="1" x14ac:dyDescent="0.2">
      <c r="F291" s="34"/>
    </row>
    <row r="292" spans="6:6" s="5" customFormat="1" x14ac:dyDescent="0.2">
      <c r="F292" s="34"/>
    </row>
    <row r="293" spans="6:6" s="5" customFormat="1" x14ac:dyDescent="0.2">
      <c r="F293" s="34"/>
    </row>
    <row r="294" spans="6:6" s="5" customFormat="1" x14ac:dyDescent="0.2">
      <c r="F294" s="34"/>
    </row>
    <row r="295" spans="6:6" s="5" customFormat="1" x14ac:dyDescent="0.2">
      <c r="F295" s="34"/>
    </row>
    <row r="296" spans="6:6" s="5" customFormat="1" x14ac:dyDescent="0.2">
      <c r="F296" s="34"/>
    </row>
    <row r="297" spans="6:6" s="5" customFormat="1" x14ac:dyDescent="0.2">
      <c r="F297" s="34"/>
    </row>
    <row r="298" spans="6:6" s="5" customFormat="1" x14ac:dyDescent="0.2">
      <c r="F298" s="34"/>
    </row>
    <row r="299" spans="6:6" s="5" customFormat="1" x14ac:dyDescent="0.2">
      <c r="F299" s="34"/>
    </row>
    <row r="300" spans="6:6" s="5" customFormat="1" x14ac:dyDescent="0.2">
      <c r="F300" s="34"/>
    </row>
    <row r="301" spans="6:6" s="5" customFormat="1" x14ac:dyDescent="0.2">
      <c r="F301" s="34"/>
    </row>
    <row r="302" spans="6:6" s="5" customFormat="1" x14ac:dyDescent="0.2">
      <c r="F302" s="34"/>
    </row>
    <row r="303" spans="6:6" s="5" customFormat="1" x14ac:dyDescent="0.2">
      <c r="F303" s="34"/>
    </row>
    <row r="304" spans="6:6" s="5" customFormat="1" x14ac:dyDescent="0.2">
      <c r="F304" s="34"/>
    </row>
    <row r="305" spans="6:6" s="5" customFormat="1" x14ac:dyDescent="0.2">
      <c r="F305" s="34"/>
    </row>
    <row r="306" spans="6:6" s="5" customFormat="1" x14ac:dyDescent="0.2">
      <c r="F306" s="34"/>
    </row>
    <row r="307" spans="6:6" s="5" customFormat="1" x14ac:dyDescent="0.2">
      <c r="F307" s="34"/>
    </row>
    <row r="308" spans="6:6" s="5" customFormat="1" x14ac:dyDescent="0.2">
      <c r="F308" s="34"/>
    </row>
    <row r="309" spans="6:6" s="5" customFormat="1" x14ac:dyDescent="0.2">
      <c r="F309" s="34"/>
    </row>
    <row r="310" spans="6:6" s="5" customFormat="1" x14ac:dyDescent="0.2">
      <c r="F310" s="34"/>
    </row>
    <row r="311" spans="6:6" s="5" customFormat="1" x14ac:dyDescent="0.2">
      <c r="F311" s="34"/>
    </row>
    <row r="312" spans="6:6" s="5" customFormat="1" x14ac:dyDescent="0.2">
      <c r="F312" s="34"/>
    </row>
    <row r="313" spans="6:6" s="5" customFormat="1" x14ac:dyDescent="0.2">
      <c r="F313" s="34"/>
    </row>
    <row r="314" spans="6:6" s="5" customFormat="1" x14ac:dyDescent="0.2">
      <c r="F314" s="34"/>
    </row>
    <row r="315" spans="6:6" s="5" customFormat="1" x14ac:dyDescent="0.2">
      <c r="F315" s="34"/>
    </row>
    <row r="316" spans="6:6" s="5" customFormat="1" x14ac:dyDescent="0.2">
      <c r="F316" s="34"/>
    </row>
    <row r="317" spans="6:6" s="5" customFormat="1" x14ac:dyDescent="0.2">
      <c r="F317" s="34"/>
    </row>
    <row r="318" spans="6:6" s="5" customFormat="1" x14ac:dyDescent="0.2">
      <c r="F318" s="34"/>
    </row>
    <row r="319" spans="6:6" s="5" customFormat="1" x14ac:dyDescent="0.2">
      <c r="F319" s="34"/>
    </row>
    <row r="320" spans="6:6" s="5" customFormat="1" x14ac:dyDescent="0.2">
      <c r="F320" s="34"/>
    </row>
    <row r="321" spans="6:6" s="5" customFormat="1" x14ac:dyDescent="0.2">
      <c r="F321" s="34"/>
    </row>
    <row r="322" spans="6:6" s="5" customFormat="1" x14ac:dyDescent="0.2">
      <c r="F322" s="34"/>
    </row>
    <row r="323" spans="6:6" s="5" customFormat="1" x14ac:dyDescent="0.2">
      <c r="F323" s="34"/>
    </row>
    <row r="324" spans="6:6" s="5" customFormat="1" x14ac:dyDescent="0.2">
      <c r="F324" s="34"/>
    </row>
    <row r="325" spans="6:6" s="5" customFormat="1" x14ac:dyDescent="0.2">
      <c r="F325" s="34"/>
    </row>
    <row r="326" spans="6:6" s="5" customFormat="1" x14ac:dyDescent="0.2">
      <c r="F326" s="34"/>
    </row>
    <row r="327" spans="6:6" s="5" customFormat="1" x14ac:dyDescent="0.2">
      <c r="F327" s="34"/>
    </row>
    <row r="328" spans="6:6" s="5" customFormat="1" x14ac:dyDescent="0.2">
      <c r="F328" s="34"/>
    </row>
    <row r="329" spans="6:6" s="5" customFormat="1" x14ac:dyDescent="0.2">
      <c r="F329" s="34"/>
    </row>
  </sheetData>
  <mergeCells count="16">
    <mergeCell ref="C27:E27"/>
    <mergeCell ref="G27:I27"/>
    <mergeCell ref="F27:F28"/>
    <mergeCell ref="J27:J28"/>
    <mergeCell ref="Q4:S4"/>
    <mergeCell ref="U4:W4"/>
    <mergeCell ref="A23:B23"/>
    <mergeCell ref="O3:O4"/>
    <mergeCell ref="A1:N2"/>
    <mergeCell ref="A3:A4"/>
    <mergeCell ref="B3:B4"/>
    <mergeCell ref="C3:E3"/>
    <mergeCell ref="G3:I3"/>
    <mergeCell ref="J3:J4"/>
    <mergeCell ref="F3:F4"/>
    <mergeCell ref="K3:M3"/>
  </mergeCells>
  <pageMargins left="3.937007874015748E-2" right="3.937007874015748E-2" top="0.15748031496062992" bottom="3.937007874015748E-2" header="0.59055118110236227" footer="0.11811023622047245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333"/>
  <sheetViews>
    <sheetView zoomScale="70" zoomScaleNormal="70" zoomScaleSheetLayoutView="70" zoomScalePageLayoutView="40" workbookViewId="0">
      <selection activeCell="Q27" sqref="Q27"/>
    </sheetView>
  </sheetViews>
  <sheetFormatPr defaultRowHeight="15.75" x14ac:dyDescent="0.2"/>
  <cols>
    <col min="1" max="1" width="4.42578125" style="6" customWidth="1"/>
    <col min="2" max="2" width="34.5703125" style="3" customWidth="1"/>
    <col min="3" max="5" width="25" style="1" hidden="1" customWidth="1"/>
    <col min="6" max="6" width="11" style="1" hidden="1" customWidth="1"/>
    <col min="7" max="7" width="26.28515625" style="2" hidden="1" customWidth="1"/>
    <col min="8" max="8" width="26.28515625" style="1" hidden="1" customWidth="1"/>
    <col min="9" max="9" width="24.7109375" style="1" hidden="1" customWidth="1"/>
    <col min="10" max="10" width="12" style="1" hidden="1" customWidth="1"/>
    <col min="11" max="12" width="25.140625" style="1" hidden="1" customWidth="1"/>
    <col min="13" max="13" width="25.140625" style="3" hidden="1" customWidth="1"/>
    <col min="14" max="14" width="11.28515625" style="4" hidden="1" customWidth="1"/>
    <col min="15" max="15" width="26.28515625" style="2" customWidth="1"/>
    <col min="16" max="17" width="26.28515625" style="1" customWidth="1"/>
    <col min="18" max="18" width="11.85546875" style="1" customWidth="1"/>
    <col min="19" max="20" width="25.140625" style="1" customWidth="1"/>
    <col min="21" max="21" width="25.140625" style="3" customWidth="1"/>
    <col min="22" max="22" width="11.28515625" style="4" customWidth="1"/>
    <col min="23" max="23" width="26.28515625" style="2" customWidth="1"/>
    <col min="24" max="25" width="26.28515625" style="1" customWidth="1"/>
    <col min="26" max="26" width="11.85546875" style="1" customWidth="1"/>
    <col min="27" max="28" width="25.140625" style="1" customWidth="1"/>
    <col min="29" max="29" width="25.140625" style="3" customWidth="1"/>
    <col min="30" max="30" width="11.28515625" style="4" customWidth="1"/>
    <col min="31" max="31" width="26.28515625" style="2" customWidth="1"/>
    <col min="32" max="33" width="26.28515625" style="1" customWidth="1"/>
    <col min="34" max="34" width="11.85546875" style="1" customWidth="1"/>
    <col min="35" max="36" width="25.140625" style="1" customWidth="1"/>
    <col min="37" max="37" width="25.140625" style="3" customWidth="1"/>
    <col min="38" max="38" width="11.28515625" style="4" customWidth="1"/>
    <col min="39" max="39" width="26.28515625" style="2" customWidth="1"/>
    <col min="40" max="41" width="26.28515625" style="1" customWidth="1"/>
    <col min="42" max="42" width="11.85546875" style="1" customWidth="1"/>
    <col min="43" max="44" width="25.140625" style="1" customWidth="1"/>
    <col min="45" max="45" width="25.140625" style="3" customWidth="1"/>
    <col min="46" max="46" width="11.28515625" style="4" customWidth="1"/>
    <col min="47" max="47" width="26.28515625" style="2" customWidth="1"/>
    <col min="48" max="49" width="26.28515625" style="1" customWidth="1"/>
    <col min="50" max="50" width="11.85546875" style="1" customWidth="1"/>
    <col min="51" max="16384" width="9.140625" style="3"/>
  </cols>
  <sheetData>
    <row r="1" spans="1:50" ht="18.75" customHeight="1" x14ac:dyDescent="0.2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39" customHeigh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</row>
    <row r="3" spans="1:50" s="7" customFormat="1" ht="21.75" customHeight="1" x14ac:dyDescent="0.2">
      <c r="A3" s="55" t="s">
        <v>16</v>
      </c>
      <c r="B3" s="40" t="s">
        <v>0</v>
      </c>
      <c r="C3" s="56" t="s">
        <v>69</v>
      </c>
      <c r="D3" s="57"/>
      <c r="E3" s="58"/>
      <c r="F3" s="59" t="s">
        <v>70</v>
      </c>
      <c r="G3" s="54" t="s">
        <v>71</v>
      </c>
      <c r="H3" s="54"/>
      <c r="I3" s="54"/>
      <c r="J3" s="41" t="s">
        <v>72</v>
      </c>
      <c r="K3" s="54" t="s">
        <v>73</v>
      </c>
      <c r="L3" s="54"/>
      <c r="M3" s="54"/>
      <c r="N3" s="41" t="s">
        <v>74</v>
      </c>
      <c r="O3" s="54" t="s">
        <v>75</v>
      </c>
      <c r="P3" s="54"/>
      <c r="Q3" s="54"/>
      <c r="R3" s="41" t="s">
        <v>76</v>
      </c>
      <c r="S3" s="54" t="s">
        <v>77</v>
      </c>
      <c r="T3" s="54"/>
      <c r="U3" s="54"/>
      <c r="V3" s="41" t="s">
        <v>78</v>
      </c>
      <c r="W3" s="54" t="s">
        <v>79</v>
      </c>
      <c r="X3" s="54"/>
      <c r="Y3" s="54"/>
      <c r="Z3" s="41" t="s">
        <v>80</v>
      </c>
      <c r="AA3" s="54" t="s">
        <v>81</v>
      </c>
      <c r="AB3" s="54"/>
      <c r="AC3" s="54"/>
      <c r="AD3" s="41" t="s">
        <v>82</v>
      </c>
      <c r="AE3" s="54" t="s">
        <v>83</v>
      </c>
      <c r="AF3" s="54"/>
      <c r="AG3" s="54"/>
      <c r="AH3" s="41" t="s">
        <v>84</v>
      </c>
      <c r="AI3" s="54" t="s">
        <v>85</v>
      </c>
      <c r="AJ3" s="54"/>
      <c r="AK3" s="54"/>
      <c r="AL3" s="41" t="s">
        <v>86</v>
      </c>
      <c r="AM3" s="54" t="s">
        <v>87</v>
      </c>
      <c r="AN3" s="54"/>
      <c r="AO3" s="54"/>
      <c r="AP3" s="41" t="s">
        <v>88</v>
      </c>
      <c r="AQ3" s="54" t="s">
        <v>89</v>
      </c>
      <c r="AR3" s="54"/>
      <c r="AS3" s="54"/>
      <c r="AT3" s="41" t="s">
        <v>90</v>
      </c>
      <c r="AU3" s="54" t="s">
        <v>91</v>
      </c>
      <c r="AV3" s="54"/>
      <c r="AW3" s="54"/>
      <c r="AX3" s="41" t="s">
        <v>56</v>
      </c>
    </row>
    <row r="4" spans="1:50" s="8" customFormat="1" ht="57" customHeight="1" x14ac:dyDescent="0.2">
      <c r="A4" s="55"/>
      <c r="B4" s="40"/>
      <c r="C4" s="12" t="s">
        <v>27</v>
      </c>
      <c r="D4" s="12" t="s">
        <v>26</v>
      </c>
      <c r="E4" s="12" t="s">
        <v>28</v>
      </c>
      <c r="F4" s="60"/>
      <c r="G4" s="13" t="s">
        <v>27</v>
      </c>
      <c r="H4" s="12" t="s">
        <v>26</v>
      </c>
      <c r="I4" s="12" t="s">
        <v>28</v>
      </c>
      <c r="J4" s="41"/>
      <c r="K4" s="12" t="s">
        <v>27</v>
      </c>
      <c r="L4" s="12" t="s">
        <v>26</v>
      </c>
      <c r="M4" s="12" t="s">
        <v>28</v>
      </c>
      <c r="N4" s="41"/>
      <c r="O4" s="12" t="s">
        <v>27</v>
      </c>
      <c r="P4" s="12" t="s">
        <v>26</v>
      </c>
      <c r="Q4" s="12" t="s">
        <v>28</v>
      </c>
      <c r="R4" s="41"/>
      <c r="S4" s="12" t="s">
        <v>27</v>
      </c>
      <c r="T4" s="12" t="s">
        <v>26</v>
      </c>
      <c r="U4" s="12" t="s">
        <v>28</v>
      </c>
      <c r="V4" s="41"/>
      <c r="W4" s="12" t="s">
        <v>27</v>
      </c>
      <c r="X4" s="12" t="s">
        <v>26</v>
      </c>
      <c r="Y4" s="12" t="s">
        <v>28</v>
      </c>
      <c r="Z4" s="41"/>
      <c r="AA4" s="12" t="s">
        <v>27</v>
      </c>
      <c r="AB4" s="12" t="s">
        <v>26</v>
      </c>
      <c r="AC4" s="12" t="s">
        <v>28</v>
      </c>
      <c r="AD4" s="41"/>
      <c r="AE4" s="12" t="s">
        <v>27</v>
      </c>
      <c r="AF4" s="12" t="s">
        <v>26</v>
      </c>
      <c r="AG4" s="12" t="s">
        <v>28</v>
      </c>
      <c r="AH4" s="41"/>
      <c r="AI4" s="12" t="s">
        <v>27</v>
      </c>
      <c r="AJ4" s="12" t="s">
        <v>26</v>
      </c>
      <c r="AK4" s="12" t="s">
        <v>28</v>
      </c>
      <c r="AL4" s="41"/>
      <c r="AM4" s="12" t="s">
        <v>27</v>
      </c>
      <c r="AN4" s="12" t="s">
        <v>26</v>
      </c>
      <c r="AO4" s="12" t="s">
        <v>28</v>
      </c>
      <c r="AP4" s="41"/>
      <c r="AQ4" s="12" t="s">
        <v>27</v>
      </c>
      <c r="AR4" s="12" t="s">
        <v>26</v>
      </c>
      <c r="AS4" s="12" t="s">
        <v>28</v>
      </c>
      <c r="AT4" s="41"/>
      <c r="AU4" s="12" t="s">
        <v>27</v>
      </c>
      <c r="AV4" s="12" t="s">
        <v>26</v>
      </c>
      <c r="AW4" s="12" t="s">
        <v>28</v>
      </c>
      <c r="AX4" s="41"/>
    </row>
    <row r="5" spans="1:50" s="8" customFormat="1" ht="30.75" customHeight="1" x14ac:dyDescent="0.2">
      <c r="A5" s="14">
        <v>1</v>
      </c>
      <c r="B5" s="15" t="s">
        <v>19</v>
      </c>
      <c r="C5" s="9">
        <v>169766848.31</v>
      </c>
      <c r="D5" s="9">
        <v>157688310.92999998</v>
      </c>
      <c r="E5" s="9">
        <f>C5-D5</f>
        <v>12078537.380000025</v>
      </c>
      <c r="F5" s="29">
        <f>D5/C5</f>
        <v>0.92885220229838861</v>
      </c>
      <c r="G5" s="16">
        <v>172457972.04999995</v>
      </c>
      <c r="H5" s="9">
        <v>160702242.51999986</v>
      </c>
      <c r="I5" s="9">
        <f>G5-H5</f>
        <v>11755729.530000091</v>
      </c>
      <c r="J5" s="29">
        <f>H5/G5</f>
        <v>0.9318342353776965</v>
      </c>
      <c r="K5" s="16">
        <v>175071349.82999995</v>
      </c>
      <c r="L5" s="9">
        <v>163676532.01999986</v>
      </c>
      <c r="M5" s="9">
        <f>K5-L5</f>
        <v>11394817.810000092</v>
      </c>
      <c r="N5" s="29">
        <f>L5/K5</f>
        <v>0.93491329208882645</v>
      </c>
      <c r="O5" s="16">
        <v>174800701.70000002</v>
      </c>
      <c r="P5" s="9">
        <v>163465853.12</v>
      </c>
      <c r="Q5" s="9">
        <f>O5-P5</f>
        <v>11334848.580000013</v>
      </c>
      <c r="R5" s="29">
        <f>P5/O5</f>
        <v>0.93515558879475591</v>
      </c>
      <c r="S5" s="16"/>
      <c r="T5" s="9"/>
      <c r="U5" s="9">
        <f>S5-T5</f>
        <v>0</v>
      </c>
      <c r="V5" s="29" t="e">
        <f>T5/S5</f>
        <v>#DIV/0!</v>
      </c>
      <c r="W5" s="9"/>
      <c r="X5" s="9"/>
      <c r="Y5" s="9">
        <f>W5-X5</f>
        <v>0</v>
      </c>
      <c r="Z5" s="29" t="e">
        <f>X5/W5</f>
        <v>#DIV/0!</v>
      </c>
      <c r="AA5" s="9"/>
      <c r="AB5" s="9"/>
      <c r="AC5" s="9">
        <f>AA5-AB5</f>
        <v>0</v>
      </c>
      <c r="AD5" s="29" t="e">
        <f>AB5/AA5</f>
        <v>#DIV/0!</v>
      </c>
      <c r="AE5" s="16"/>
      <c r="AF5" s="9"/>
      <c r="AG5" s="9">
        <f>AE5-AF5</f>
        <v>0</v>
      </c>
      <c r="AH5" s="29" t="e">
        <f>AF5/AE5</f>
        <v>#DIV/0!</v>
      </c>
      <c r="AI5" s="16"/>
      <c r="AJ5" s="9"/>
      <c r="AK5" s="9">
        <f>AI5-AJ5</f>
        <v>0</v>
      </c>
      <c r="AL5" s="29" t="e">
        <f>AJ5/AI5</f>
        <v>#DIV/0!</v>
      </c>
      <c r="AM5" s="16"/>
      <c r="AN5" s="9"/>
      <c r="AO5" s="9">
        <f>AM5-AN5</f>
        <v>0</v>
      </c>
      <c r="AP5" s="29" t="e">
        <f>AN5/AM5</f>
        <v>#DIV/0!</v>
      </c>
      <c r="AQ5" s="16"/>
      <c r="AR5" s="9"/>
      <c r="AS5" s="9">
        <f>AQ5-AR5</f>
        <v>0</v>
      </c>
      <c r="AT5" s="29" t="e">
        <f>AR5/AQ5</f>
        <v>#DIV/0!</v>
      </c>
      <c r="AU5" s="16"/>
      <c r="AV5" s="9"/>
      <c r="AW5" s="9">
        <f>AU5-AV5</f>
        <v>0</v>
      </c>
      <c r="AX5" s="29" t="e">
        <f>AV5/AU5</f>
        <v>#DIV/0!</v>
      </c>
    </row>
    <row r="6" spans="1:50" s="8" customFormat="1" ht="24.75" customHeight="1" x14ac:dyDescent="0.2">
      <c r="A6" s="14">
        <v>2</v>
      </c>
      <c r="B6" s="15" t="s">
        <v>17</v>
      </c>
      <c r="C6" s="9">
        <v>208578354.33999997</v>
      </c>
      <c r="D6" s="9">
        <v>203140956.84999999</v>
      </c>
      <c r="E6" s="9">
        <f t="shared" ref="E6:E22" si="0">C6-D6</f>
        <v>5437397.4899999797</v>
      </c>
      <c r="F6" s="29">
        <f t="shared" ref="F6:F23" si="1">D6/C6</f>
        <v>0.97393115164224298</v>
      </c>
      <c r="G6" s="16">
        <v>212232061.07999995</v>
      </c>
      <c r="H6" s="9">
        <v>206399202.59999987</v>
      </c>
      <c r="I6" s="9">
        <f t="shared" ref="I6:I22" si="2">G6-H6</f>
        <v>5832858.4800000787</v>
      </c>
      <c r="J6" s="29">
        <f t="shared" ref="J6:J23" si="3">H6/G6</f>
        <v>0.97251660069492796</v>
      </c>
      <c r="K6" s="16">
        <v>215886559.45999995</v>
      </c>
      <c r="L6" s="9">
        <v>210338383.10999984</v>
      </c>
      <c r="M6" s="9">
        <f t="shared" ref="M6:M22" si="4">K6-L6</f>
        <v>5548176.3500001132</v>
      </c>
      <c r="N6" s="29">
        <f t="shared" ref="N6:N23" si="5">L6/K6</f>
        <v>0.9743005013194066</v>
      </c>
      <c r="O6" s="16">
        <v>217834027.53</v>
      </c>
      <c r="P6" s="9">
        <v>212155238.75</v>
      </c>
      <c r="Q6" s="9">
        <f t="shared" ref="Q6:Q22" si="6">O6-P6</f>
        <v>5678788.7800000012</v>
      </c>
      <c r="R6" s="29">
        <f t="shared" ref="R6:R23" si="7">P6/O6</f>
        <v>0.97393066251222882</v>
      </c>
      <c r="S6" s="16"/>
      <c r="T6" s="9"/>
      <c r="U6" s="9">
        <f t="shared" ref="U6:U22" si="8">S6-T6</f>
        <v>0</v>
      </c>
      <c r="V6" s="29" t="e">
        <f t="shared" ref="V6:V23" si="9">T6/S6</f>
        <v>#DIV/0!</v>
      </c>
      <c r="W6" s="9"/>
      <c r="X6" s="9"/>
      <c r="Y6" s="9">
        <f t="shared" ref="Y6:Y22" si="10">W6-X6</f>
        <v>0</v>
      </c>
      <c r="Z6" s="29" t="e">
        <f t="shared" ref="Z6:Z22" si="11">X6/W6</f>
        <v>#DIV/0!</v>
      </c>
      <c r="AA6" s="9"/>
      <c r="AB6" s="9"/>
      <c r="AC6" s="9">
        <f t="shared" ref="AC6:AC22" si="12">AA6-AB6</f>
        <v>0</v>
      </c>
      <c r="AD6" s="29" t="e">
        <f t="shared" ref="AD6:AD22" si="13">AB6/AA6</f>
        <v>#DIV/0!</v>
      </c>
      <c r="AE6" s="16"/>
      <c r="AF6" s="9"/>
      <c r="AG6" s="9">
        <f t="shared" ref="AG6:AG22" si="14">AE6-AF6</f>
        <v>0</v>
      </c>
      <c r="AH6" s="29" t="e">
        <f t="shared" ref="AH6:AH23" si="15">AF6/AE6</f>
        <v>#DIV/0!</v>
      </c>
      <c r="AI6" s="16"/>
      <c r="AJ6" s="9"/>
      <c r="AK6" s="9">
        <f t="shared" ref="AK6:AK22" si="16">AI6-AJ6</f>
        <v>0</v>
      </c>
      <c r="AL6" s="29" t="e">
        <f t="shared" ref="AL6:AL23" si="17">AJ6/AI6</f>
        <v>#DIV/0!</v>
      </c>
      <c r="AM6" s="16"/>
      <c r="AN6" s="9"/>
      <c r="AO6" s="9">
        <f t="shared" ref="AO6:AO22" si="18">AM6-AN6</f>
        <v>0</v>
      </c>
      <c r="AP6" s="29" t="e">
        <f t="shared" ref="AP6:AP23" si="19">AN6/AM6</f>
        <v>#DIV/0!</v>
      </c>
      <c r="AQ6" s="16"/>
      <c r="AR6" s="9"/>
      <c r="AS6" s="9">
        <f t="shared" ref="AS6:AS22" si="20">AQ6-AR6</f>
        <v>0</v>
      </c>
      <c r="AT6" s="29" t="e">
        <f t="shared" ref="AT6:AT23" si="21">AR6/AQ6</f>
        <v>#DIV/0!</v>
      </c>
      <c r="AU6" s="16"/>
      <c r="AV6" s="9"/>
      <c r="AW6" s="9">
        <f t="shared" ref="AW6:AW22" si="22">AU6-AV6</f>
        <v>0</v>
      </c>
      <c r="AX6" s="29" t="e">
        <f t="shared" ref="AX6:AX23" si="23">AV6/AU6</f>
        <v>#DIV/0!</v>
      </c>
    </row>
    <row r="7" spans="1:50" s="8" customFormat="1" ht="28.5" customHeight="1" x14ac:dyDescent="0.2">
      <c r="A7" s="14">
        <v>3</v>
      </c>
      <c r="B7" s="15" t="s">
        <v>20</v>
      </c>
      <c r="C7" s="9">
        <v>3222806154.9899998</v>
      </c>
      <c r="D7" s="9">
        <v>3086988442.3000002</v>
      </c>
      <c r="E7" s="9">
        <f t="shared" si="0"/>
        <v>135817712.68999958</v>
      </c>
      <c r="F7" s="29">
        <f t="shared" si="1"/>
        <v>0.95785731249156647</v>
      </c>
      <c r="G7" s="9">
        <v>3276753938.5999985</v>
      </c>
      <c r="H7" s="9">
        <v>3138305961.2999969</v>
      </c>
      <c r="I7" s="9">
        <f t="shared" si="2"/>
        <v>138447977.30000162</v>
      </c>
      <c r="J7" s="29">
        <f t="shared" si="3"/>
        <v>0.95774843644220842</v>
      </c>
      <c r="K7" s="9">
        <v>3328123439.2799983</v>
      </c>
      <c r="L7" s="9">
        <v>3190708360.0299969</v>
      </c>
      <c r="M7" s="9">
        <f t="shared" si="4"/>
        <v>137415079.25000143</v>
      </c>
      <c r="N7" s="29">
        <f t="shared" si="5"/>
        <v>0.9587109427408349</v>
      </c>
      <c r="O7" s="9">
        <v>3372329891.5700002</v>
      </c>
      <c r="P7" s="9">
        <v>3231333766.2400002</v>
      </c>
      <c r="Q7" s="9">
        <f t="shared" si="6"/>
        <v>140996125.32999992</v>
      </c>
      <c r="R7" s="29">
        <f t="shared" si="7"/>
        <v>0.95819029280544121</v>
      </c>
      <c r="S7" s="9"/>
      <c r="T7" s="9"/>
      <c r="U7" s="9">
        <f t="shared" si="8"/>
        <v>0</v>
      </c>
      <c r="V7" s="29" t="e">
        <f t="shared" si="9"/>
        <v>#DIV/0!</v>
      </c>
      <c r="W7" s="9"/>
      <c r="X7" s="9"/>
      <c r="Y7" s="9">
        <f t="shared" si="10"/>
        <v>0</v>
      </c>
      <c r="Z7" s="29" t="e">
        <f t="shared" si="11"/>
        <v>#DIV/0!</v>
      </c>
      <c r="AA7" s="9"/>
      <c r="AB7" s="9"/>
      <c r="AC7" s="9">
        <f t="shared" si="12"/>
        <v>0</v>
      </c>
      <c r="AD7" s="29" t="e">
        <f t="shared" si="13"/>
        <v>#DIV/0!</v>
      </c>
      <c r="AE7" s="9"/>
      <c r="AF7" s="9"/>
      <c r="AG7" s="9">
        <f t="shared" si="14"/>
        <v>0</v>
      </c>
      <c r="AH7" s="29" t="e">
        <f t="shared" si="15"/>
        <v>#DIV/0!</v>
      </c>
      <c r="AI7" s="9"/>
      <c r="AJ7" s="9"/>
      <c r="AK7" s="9">
        <f t="shared" si="16"/>
        <v>0</v>
      </c>
      <c r="AL7" s="29" t="e">
        <f t="shared" si="17"/>
        <v>#DIV/0!</v>
      </c>
      <c r="AM7" s="9"/>
      <c r="AN7" s="9"/>
      <c r="AO7" s="9">
        <f t="shared" si="18"/>
        <v>0</v>
      </c>
      <c r="AP7" s="29" t="e">
        <f t="shared" si="19"/>
        <v>#DIV/0!</v>
      </c>
      <c r="AQ7" s="9"/>
      <c r="AR7" s="9"/>
      <c r="AS7" s="9">
        <f t="shared" si="20"/>
        <v>0</v>
      </c>
      <c r="AT7" s="29" t="e">
        <f t="shared" si="21"/>
        <v>#DIV/0!</v>
      </c>
      <c r="AU7" s="9"/>
      <c r="AV7" s="9"/>
      <c r="AW7" s="9">
        <f t="shared" si="22"/>
        <v>0</v>
      </c>
      <c r="AX7" s="29" t="e">
        <f t="shared" si="23"/>
        <v>#DIV/0!</v>
      </c>
    </row>
    <row r="8" spans="1:50" s="8" customFormat="1" ht="24.75" customHeight="1" x14ac:dyDescent="0.2">
      <c r="A8" s="14">
        <v>4</v>
      </c>
      <c r="B8" s="15" t="s">
        <v>1</v>
      </c>
      <c r="C8" s="9">
        <v>342913943.26999998</v>
      </c>
      <c r="D8" s="9">
        <v>320571796.5</v>
      </c>
      <c r="E8" s="9">
        <f t="shared" si="0"/>
        <v>22342146.769999981</v>
      </c>
      <c r="F8" s="29">
        <f t="shared" si="1"/>
        <v>0.93484619914563094</v>
      </c>
      <c r="G8" s="16">
        <v>348422705.19</v>
      </c>
      <c r="H8" s="9">
        <v>325788540.83999991</v>
      </c>
      <c r="I8" s="9">
        <f t="shared" si="2"/>
        <v>22634164.350000083</v>
      </c>
      <c r="J8" s="29">
        <f t="shared" si="3"/>
        <v>0.9350382049939675</v>
      </c>
      <c r="K8" s="16">
        <v>353871620.39999998</v>
      </c>
      <c r="L8" s="9">
        <v>331344184.1699999</v>
      </c>
      <c r="M8" s="9">
        <f t="shared" si="4"/>
        <v>22527436.230000079</v>
      </c>
      <c r="N8" s="29">
        <f t="shared" si="5"/>
        <v>0.9363400879546766</v>
      </c>
      <c r="O8" s="16">
        <v>351209694.74000001</v>
      </c>
      <c r="P8" s="9">
        <v>328632383.02000004</v>
      </c>
      <c r="Q8" s="9">
        <f t="shared" si="6"/>
        <v>22577311.719999969</v>
      </c>
      <c r="R8" s="29">
        <f t="shared" si="7"/>
        <v>0.93571557944403005</v>
      </c>
      <c r="S8" s="16"/>
      <c r="T8" s="9"/>
      <c r="U8" s="9">
        <f t="shared" si="8"/>
        <v>0</v>
      </c>
      <c r="V8" s="29" t="e">
        <f t="shared" si="9"/>
        <v>#DIV/0!</v>
      </c>
      <c r="W8" s="9"/>
      <c r="X8" s="9"/>
      <c r="Y8" s="9">
        <f t="shared" si="10"/>
        <v>0</v>
      </c>
      <c r="Z8" s="29" t="e">
        <f t="shared" si="11"/>
        <v>#DIV/0!</v>
      </c>
      <c r="AA8" s="9"/>
      <c r="AB8" s="9"/>
      <c r="AC8" s="9">
        <f t="shared" si="12"/>
        <v>0</v>
      </c>
      <c r="AD8" s="29" t="e">
        <f t="shared" si="13"/>
        <v>#DIV/0!</v>
      </c>
      <c r="AE8" s="16"/>
      <c r="AF8" s="9"/>
      <c r="AG8" s="9">
        <f t="shared" si="14"/>
        <v>0</v>
      </c>
      <c r="AH8" s="29" t="e">
        <f t="shared" si="15"/>
        <v>#DIV/0!</v>
      </c>
      <c r="AI8" s="16"/>
      <c r="AJ8" s="9"/>
      <c r="AK8" s="9">
        <f t="shared" si="16"/>
        <v>0</v>
      </c>
      <c r="AL8" s="29" t="e">
        <f t="shared" si="17"/>
        <v>#DIV/0!</v>
      </c>
      <c r="AM8" s="16"/>
      <c r="AN8" s="9"/>
      <c r="AO8" s="9">
        <f t="shared" si="18"/>
        <v>0</v>
      </c>
      <c r="AP8" s="29" t="e">
        <f t="shared" si="19"/>
        <v>#DIV/0!</v>
      </c>
      <c r="AQ8" s="16"/>
      <c r="AR8" s="9"/>
      <c r="AS8" s="9">
        <f t="shared" si="20"/>
        <v>0</v>
      </c>
      <c r="AT8" s="29" t="e">
        <f t="shared" si="21"/>
        <v>#DIV/0!</v>
      </c>
      <c r="AU8" s="16"/>
      <c r="AV8" s="9"/>
      <c r="AW8" s="9">
        <f t="shared" si="22"/>
        <v>0</v>
      </c>
      <c r="AX8" s="29" t="e">
        <f t="shared" si="23"/>
        <v>#DIV/0!</v>
      </c>
    </row>
    <row r="9" spans="1:50" s="8" customFormat="1" ht="24.75" customHeight="1" x14ac:dyDescent="0.2">
      <c r="A9" s="14">
        <v>5</v>
      </c>
      <c r="B9" s="15" t="s">
        <v>2</v>
      </c>
      <c r="C9" s="9">
        <v>632510625.30999994</v>
      </c>
      <c r="D9" s="9">
        <v>593143250.25</v>
      </c>
      <c r="E9" s="9">
        <f t="shared" si="0"/>
        <v>39367375.059999943</v>
      </c>
      <c r="F9" s="29">
        <f t="shared" si="1"/>
        <v>0.93776013637604017</v>
      </c>
      <c r="G9" s="16">
        <v>642022977.34999979</v>
      </c>
      <c r="H9" s="9">
        <v>601918715.88999963</v>
      </c>
      <c r="I9" s="9">
        <f t="shared" si="2"/>
        <v>40104261.460000157</v>
      </c>
      <c r="J9" s="29">
        <f t="shared" si="3"/>
        <v>0.93753453867720804</v>
      </c>
      <c r="K9" s="16">
        <v>651581894.82999969</v>
      </c>
      <c r="L9" s="9">
        <v>610845877.93999958</v>
      </c>
      <c r="M9" s="9">
        <f t="shared" si="4"/>
        <v>40736016.890000105</v>
      </c>
      <c r="N9" s="29">
        <f t="shared" si="5"/>
        <v>0.93748135543172473</v>
      </c>
      <c r="O9" s="16">
        <v>657751525.33000004</v>
      </c>
      <c r="P9" s="9">
        <v>617572593.45000005</v>
      </c>
      <c r="Q9" s="9">
        <f t="shared" si="6"/>
        <v>40178931.879999995</v>
      </c>
      <c r="R9" s="29">
        <f t="shared" si="7"/>
        <v>0.93891472640851448</v>
      </c>
      <c r="S9" s="16"/>
      <c r="T9" s="9"/>
      <c r="U9" s="9">
        <f t="shared" si="8"/>
        <v>0</v>
      </c>
      <c r="V9" s="29" t="e">
        <f t="shared" si="9"/>
        <v>#DIV/0!</v>
      </c>
      <c r="W9" s="9"/>
      <c r="X9" s="9"/>
      <c r="Y9" s="9">
        <f t="shared" si="10"/>
        <v>0</v>
      </c>
      <c r="Z9" s="29" t="e">
        <f t="shared" si="11"/>
        <v>#DIV/0!</v>
      </c>
      <c r="AA9" s="9"/>
      <c r="AB9" s="9"/>
      <c r="AC9" s="9">
        <f t="shared" si="12"/>
        <v>0</v>
      </c>
      <c r="AD9" s="29" t="e">
        <f t="shared" si="13"/>
        <v>#DIV/0!</v>
      </c>
      <c r="AE9" s="16"/>
      <c r="AF9" s="9"/>
      <c r="AG9" s="9">
        <f t="shared" si="14"/>
        <v>0</v>
      </c>
      <c r="AH9" s="29" t="e">
        <f t="shared" si="15"/>
        <v>#DIV/0!</v>
      </c>
      <c r="AI9" s="16"/>
      <c r="AJ9" s="9"/>
      <c r="AK9" s="9">
        <f t="shared" si="16"/>
        <v>0</v>
      </c>
      <c r="AL9" s="29" t="e">
        <f t="shared" si="17"/>
        <v>#DIV/0!</v>
      </c>
      <c r="AM9" s="16"/>
      <c r="AN9" s="9"/>
      <c r="AO9" s="9">
        <f t="shared" si="18"/>
        <v>0</v>
      </c>
      <c r="AP9" s="29" t="e">
        <f t="shared" si="19"/>
        <v>#DIV/0!</v>
      </c>
      <c r="AQ9" s="16"/>
      <c r="AR9" s="9"/>
      <c r="AS9" s="9">
        <f t="shared" si="20"/>
        <v>0</v>
      </c>
      <c r="AT9" s="29" t="e">
        <f t="shared" si="21"/>
        <v>#DIV/0!</v>
      </c>
      <c r="AU9" s="16"/>
      <c r="AV9" s="9"/>
      <c r="AW9" s="9">
        <f t="shared" si="22"/>
        <v>0</v>
      </c>
      <c r="AX9" s="29" t="e">
        <f t="shared" si="23"/>
        <v>#DIV/0!</v>
      </c>
    </row>
    <row r="10" spans="1:50" s="8" customFormat="1" ht="24.75" customHeight="1" x14ac:dyDescent="0.2">
      <c r="A10" s="14">
        <v>6</v>
      </c>
      <c r="B10" s="15" t="s">
        <v>3</v>
      </c>
      <c r="C10" s="9">
        <v>33841789.390000001</v>
      </c>
      <c r="D10" s="9">
        <v>31489295.580000002</v>
      </c>
      <c r="E10" s="9">
        <f t="shared" si="0"/>
        <v>2352493.8099999987</v>
      </c>
      <c r="F10" s="29">
        <f t="shared" si="1"/>
        <v>0.93048553718926152</v>
      </c>
      <c r="G10" s="16">
        <v>34387131.650000006</v>
      </c>
      <c r="H10" s="9">
        <v>32196123.000000004</v>
      </c>
      <c r="I10" s="9">
        <f t="shared" si="2"/>
        <v>2191008.6500000022</v>
      </c>
      <c r="J10" s="29">
        <f t="shared" si="3"/>
        <v>0.93628405322372965</v>
      </c>
      <c r="K10" s="16">
        <v>34938082.500000007</v>
      </c>
      <c r="L10" s="9">
        <v>32697761.290000007</v>
      </c>
      <c r="M10" s="9">
        <f t="shared" si="4"/>
        <v>2240321.2100000009</v>
      </c>
      <c r="N10" s="29">
        <f t="shared" si="5"/>
        <v>0.93587738508545792</v>
      </c>
      <c r="O10" s="16">
        <v>34430169.539999999</v>
      </c>
      <c r="P10" s="9">
        <v>32594124.440000001</v>
      </c>
      <c r="Q10" s="9">
        <f t="shared" si="6"/>
        <v>1836045.0999999978</v>
      </c>
      <c r="R10" s="29">
        <f t="shared" si="7"/>
        <v>0.94667336453667672</v>
      </c>
      <c r="S10" s="16"/>
      <c r="T10" s="9"/>
      <c r="U10" s="9">
        <f t="shared" si="8"/>
        <v>0</v>
      </c>
      <c r="V10" s="29" t="e">
        <f t="shared" si="9"/>
        <v>#DIV/0!</v>
      </c>
      <c r="W10" s="9"/>
      <c r="X10" s="9"/>
      <c r="Y10" s="9">
        <f t="shared" si="10"/>
        <v>0</v>
      </c>
      <c r="Z10" s="29" t="e">
        <f t="shared" si="11"/>
        <v>#DIV/0!</v>
      </c>
      <c r="AA10" s="9"/>
      <c r="AB10" s="9"/>
      <c r="AC10" s="9">
        <f t="shared" si="12"/>
        <v>0</v>
      </c>
      <c r="AD10" s="29" t="e">
        <f t="shared" si="13"/>
        <v>#DIV/0!</v>
      </c>
      <c r="AE10" s="16"/>
      <c r="AF10" s="9"/>
      <c r="AG10" s="9">
        <f t="shared" si="14"/>
        <v>0</v>
      </c>
      <c r="AH10" s="29" t="e">
        <f t="shared" si="15"/>
        <v>#DIV/0!</v>
      </c>
      <c r="AI10" s="16"/>
      <c r="AJ10" s="9"/>
      <c r="AK10" s="9">
        <f t="shared" si="16"/>
        <v>0</v>
      </c>
      <c r="AL10" s="29" t="e">
        <f t="shared" si="17"/>
        <v>#DIV/0!</v>
      </c>
      <c r="AM10" s="16"/>
      <c r="AN10" s="9"/>
      <c r="AO10" s="9">
        <f t="shared" si="18"/>
        <v>0</v>
      </c>
      <c r="AP10" s="29" t="e">
        <f t="shared" si="19"/>
        <v>#DIV/0!</v>
      </c>
      <c r="AQ10" s="16"/>
      <c r="AR10" s="9"/>
      <c r="AS10" s="9">
        <f t="shared" si="20"/>
        <v>0</v>
      </c>
      <c r="AT10" s="29" t="e">
        <f t="shared" si="21"/>
        <v>#DIV/0!</v>
      </c>
      <c r="AU10" s="16"/>
      <c r="AV10" s="9"/>
      <c r="AW10" s="9">
        <f t="shared" si="22"/>
        <v>0</v>
      </c>
      <c r="AX10" s="29" t="e">
        <f t="shared" si="23"/>
        <v>#DIV/0!</v>
      </c>
    </row>
    <row r="11" spans="1:50" s="8" customFormat="1" ht="24.75" customHeight="1" x14ac:dyDescent="0.2">
      <c r="A11" s="14">
        <v>7</v>
      </c>
      <c r="B11" s="15" t="s">
        <v>4</v>
      </c>
      <c r="C11" s="9">
        <v>112049251.53</v>
      </c>
      <c r="D11" s="9">
        <v>104612157.34999999</v>
      </c>
      <c r="E11" s="9">
        <f t="shared" si="0"/>
        <v>7437094.1800000072</v>
      </c>
      <c r="F11" s="29">
        <f t="shared" si="1"/>
        <v>0.93362656083419882</v>
      </c>
      <c r="G11" s="16">
        <v>113673324.89999996</v>
      </c>
      <c r="H11" s="9">
        <v>105847694.38999999</v>
      </c>
      <c r="I11" s="9">
        <f t="shared" si="2"/>
        <v>7825630.5099999756</v>
      </c>
      <c r="J11" s="29">
        <f t="shared" si="3"/>
        <v>0.93115684337654159</v>
      </c>
      <c r="K11" s="16">
        <v>115350653.03999996</v>
      </c>
      <c r="L11" s="9">
        <v>107307152.94999999</v>
      </c>
      <c r="M11" s="9">
        <f t="shared" si="4"/>
        <v>8043500.0899999738</v>
      </c>
      <c r="N11" s="29">
        <f t="shared" si="5"/>
        <v>0.93026914128339833</v>
      </c>
      <c r="O11" s="16">
        <v>112918022.47</v>
      </c>
      <c r="P11" s="9">
        <v>104872904.80000001</v>
      </c>
      <c r="Q11" s="9">
        <f t="shared" si="6"/>
        <v>8045117.6699999869</v>
      </c>
      <c r="R11" s="29">
        <f t="shared" si="7"/>
        <v>0.92875258090764556</v>
      </c>
      <c r="S11" s="16"/>
      <c r="T11" s="9"/>
      <c r="U11" s="9">
        <f t="shared" si="8"/>
        <v>0</v>
      </c>
      <c r="V11" s="29" t="e">
        <f t="shared" si="9"/>
        <v>#DIV/0!</v>
      </c>
      <c r="W11" s="9"/>
      <c r="X11" s="9"/>
      <c r="Y11" s="9">
        <f t="shared" si="10"/>
        <v>0</v>
      </c>
      <c r="Z11" s="29" t="e">
        <f t="shared" si="11"/>
        <v>#DIV/0!</v>
      </c>
      <c r="AA11" s="9"/>
      <c r="AB11" s="9"/>
      <c r="AC11" s="9">
        <f t="shared" si="12"/>
        <v>0</v>
      </c>
      <c r="AD11" s="29" t="e">
        <f t="shared" si="13"/>
        <v>#DIV/0!</v>
      </c>
      <c r="AE11" s="16"/>
      <c r="AF11" s="9"/>
      <c r="AG11" s="9">
        <f t="shared" si="14"/>
        <v>0</v>
      </c>
      <c r="AH11" s="29" t="e">
        <f t="shared" si="15"/>
        <v>#DIV/0!</v>
      </c>
      <c r="AI11" s="16"/>
      <c r="AJ11" s="9"/>
      <c r="AK11" s="9">
        <f t="shared" si="16"/>
        <v>0</v>
      </c>
      <c r="AL11" s="29" t="e">
        <f t="shared" si="17"/>
        <v>#DIV/0!</v>
      </c>
      <c r="AM11" s="16"/>
      <c r="AN11" s="9"/>
      <c r="AO11" s="9">
        <f t="shared" si="18"/>
        <v>0</v>
      </c>
      <c r="AP11" s="29" t="e">
        <f t="shared" si="19"/>
        <v>#DIV/0!</v>
      </c>
      <c r="AQ11" s="16"/>
      <c r="AR11" s="9"/>
      <c r="AS11" s="9">
        <f t="shared" si="20"/>
        <v>0</v>
      </c>
      <c r="AT11" s="29" t="e">
        <f t="shared" si="21"/>
        <v>#DIV/0!</v>
      </c>
      <c r="AU11" s="16"/>
      <c r="AV11" s="9"/>
      <c r="AW11" s="9">
        <f t="shared" si="22"/>
        <v>0</v>
      </c>
      <c r="AX11" s="29" t="e">
        <f t="shared" si="23"/>
        <v>#DIV/0!</v>
      </c>
    </row>
    <row r="12" spans="1:50" s="8" customFormat="1" ht="24.75" customHeight="1" x14ac:dyDescent="0.2">
      <c r="A12" s="14">
        <v>8</v>
      </c>
      <c r="B12" s="15" t="s">
        <v>5</v>
      </c>
      <c r="C12" s="9">
        <v>286307178.09000003</v>
      </c>
      <c r="D12" s="9">
        <v>267751951.25999999</v>
      </c>
      <c r="E12" s="9">
        <f t="shared" si="0"/>
        <v>18555226.830000043</v>
      </c>
      <c r="F12" s="29">
        <f t="shared" si="1"/>
        <v>0.93519119236274528</v>
      </c>
      <c r="G12" s="16">
        <v>290734187.96000004</v>
      </c>
      <c r="H12" s="9">
        <v>272913570.69000006</v>
      </c>
      <c r="I12" s="9">
        <f t="shared" si="2"/>
        <v>17820617.269999981</v>
      </c>
      <c r="J12" s="29">
        <f t="shared" si="3"/>
        <v>0.938704775674845</v>
      </c>
      <c r="K12" s="16">
        <v>295256335.54000008</v>
      </c>
      <c r="L12" s="9">
        <v>277168479.09000003</v>
      </c>
      <c r="M12" s="9">
        <f t="shared" si="4"/>
        <v>18087856.450000048</v>
      </c>
      <c r="N12" s="29">
        <f t="shared" si="5"/>
        <v>0.938738464605954</v>
      </c>
      <c r="O12" s="16">
        <v>298351673.19999999</v>
      </c>
      <c r="P12" s="9">
        <v>280091391.10000002</v>
      </c>
      <c r="Q12" s="9">
        <f t="shared" si="6"/>
        <v>18260282.099999964</v>
      </c>
      <c r="R12" s="29">
        <f t="shared" si="7"/>
        <v>0.93879611297584653</v>
      </c>
      <c r="S12" s="16"/>
      <c r="T12" s="9"/>
      <c r="U12" s="9">
        <f t="shared" si="8"/>
        <v>0</v>
      </c>
      <c r="V12" s="29" t="e">
        <f t="shared" si="9"/>
        <v>#DIV/0!</v>
      </c>
      <c r="W12" s="9"/>
      <c r="X12" s="9"/>
      <c r="Y12" s="9">
        <f t="shared" si="10"/>
        <v>0</v>
      </c>
      <c r="Z12" s="29" t="e">
        <f t="shared" si="11"/>
        <v>#DIV/0!</v>
      </c>
      <c r="AA12" s="9"/>
      <c r="AB12" s="9"/>
      <c r="AC12" s="9">
        <f t="shared" si="12"/>
        <v>0</v>
      </c>
      <c r="AD12" s="29" t="e">
        <f t="shared" si="13"/>
        <v>#DIV/0!</v>
      </c>
      <c r="AE12" s="16"/>
      <c r="AF12" s="9"/>
      <c r="AG12" s="9">
        <f t="shared" si="14"/>
        <v>0</v>
      </c>
      <c r="AH12" s="29" t="e">
        <f t="shared" si="15"/>
        <v>#DIV/0!</v>
      </c>
      <c r="AI12" s="16"/>
      <c r="AJ12" s="9"/>
      <c r="AK12" s="9">
        <f t="shared" si="16"/>
        <v>0</v>
      </c>
      <c r="AL12" s="29" t="e">
        <f t="shared" si="17"/>
        <v>#DIV/0!</v>
      </c>
      <c r="AM12" s="16"/>
      <c r="AN12" s="9"/>
      <c r="AO12" s="9">
        <f t="shared" si="18"/>
        <v>0</v>
      </c>
      <c r="AP12" s="29" t="e">
        <f t="shared" si="19"/>
        <v>#DIV/0!</v>
      </c>
      <c r="AQ12" s="16"/>
      <c r="AR12" s="9"/>
      <c r="AS12" s="9">
        <f t="shared" si="20"/>
        <v>0</v>
      </c>
      <c r="AT12" s="29" t="e">
        <f t="shared" si="21"/>
        <v>#DIV/0!</v>
      </c>
      <c r="AU12" s="16"/>
      <c r="AV12" s="9"/>
      <c r="AW12" s="9">
        <f t="shared" si="22"/>
        <v>0</v>
      </c>
      <c r="AX12" s="29" t="e">
        <f t="shared" si="23"/>
        <v>#DIV/0!</v>
      </c>
    </row>
    <row r="13" spans="1:50" s="8" customFormat="1" ht="24.75" customHeight="1" x14ac:dyDescent="0.2">
      <c r="A13" s="14">
        <v>9</v>
      </c>
      <c r="B13" s="15" t="s">
        <v>6</v>
      </c>
      <c r="C13" s="9">
        <v>117709229.73999999</v>
      </c>
      <c r="D13" s="9">
        <v>113330137.40000001</v>
      </c>
      <c r="E13" s="9">
        <f t="shared" si="0"/>
        <v>4379092.3399999887</v>
      </c>
      <c r="F13" s="29">
        <f t="shared" si="1"/>
        <v>0.96279737494100781</v>
      </c>
      <c r="G13" s="16">
        <v>119464518.62</v>
      </c>
      <c r="H13" s="9">
        <v>114815070.48</v>
      </c>
      <c r="I13" s="9">
        <f t="shared" si="2"/>
        <v>4649448.1400000006</v>
      </c>
      <c r="J13" s="29">
        <f t="shared" si="3"/>
        <v>0.96108092851577753</v>
      </c>
      <c r="K13" s="16">
        <v>121148896.16</v>
      </c>
      <c r="L13" s="9">
        <v>116542136.14</v>
      </c>
      <c r="M13" s="9">
        <f t="shared" si="4"/>
        <v>4606760.0199999958</v>
      </c>
      <c r="N13" s="29">
        <f t="shared" si="5"/>
        <v>0.961974395425643</v>
      </c>
      <c r="O13" s="16">
        <v>117138709.27999999</v>
      </c>
      <c r="P13" s="9">
        <v>112649439.41000001</v>
      </c>
      <c r="Q13" s="9">
        <f t="shared" si="6"/>
        <v>4489269.869999975</v>
      </c>
      <c r="R13" s="29">
        <f t="shared" si="7"/>
        <v>0.96167560751186743</v>
      </c>
      <c r="S13" s="16"/>
      <c r="T13" s="9"/>
      <c r="U13" s="9">
        <f t="shared" si="8"/>
        <v>0</v>
      </c>
      <c r="V13" s="29" t="e">
        <f t="shared" si="9"/>
        <v>#DIV/0!</v>
      </c>
      <c r="W13" s="9"/>
      <c r="X13" s="9"/>
      <c r="Y13" s="9">
        <f t="shared" si="10"/>
        <v>0</v>
      </c>
      <c r="Z13" s="29" t="e">
        <f t="shared" si="11"/>
        <v>#DIV/0!</v>
      </c>
      <c r="AA13" s="9"/>
      <c r="AB13" s="9"/>
      <c r="AC13" s="9">
        <f t="shared" si="12"/>
        <v>0</v>
      </c>
      <c r="AD13" s="29" t="e">
        <f t="shared" si="13"/>
        <v>#DIV/0!</v>
      </c>
      <c r="AE13" s="16"/>
      <c r="AF13" s="9"/>
      <c r="AG13" s="9">
        <f t="shared" si="14"/>
        <v>0</v>
      </c>
      <c r="AH13" s="29" t="e">
        <f t="shared" si="15"/>
        <v>#DIV/0!</v>
      </c>
      <c r="AI13" s="16"/>
      <c r="AJ13" s="9"/>
      <c r="AK13" s="9">
        <f t="shared" si="16"/>
        <v>0</v>
      </c>
      <c r="AL13" s="29" t="e">
        <f t="shared" si="17"/>
        <v>#DIV/0!</v>
      </c>
      <c r="AM13" s="16"/>
      <c r="AN13" s="9"/>
      <c r="AO13" s="9">
        <f t="shared" si="18"/>
        <v>0</v>
      </c>
      <c r="AP13" s="29" t="e">
        <f t="shared" si="19"/>
        <v>#DIV/0!</v>
      </c>
      <c r="AQ13" s="16"/>
      <c r="AR13" s="9"/>
      <c r="AS13" s="9">
        <f t="shared" si="20"/>
        <v>0</v>
      </c>
      <c r="AT13" s="29" t="e">
        <f t="shared" si="21"/>
        <v>#DIV/0!</v>
      </c>
      <c r="AU13" s="16"/>
      <c r="AV13" s="9"/>
      <c r="AW13" s="9">
        <f t="shared" si="22"/>
        <v>0</v>
      </c>
      <c r="AX13" s="29" t="e">
        <f t="shared" si="23"/>
        <v>#DIV/0!</v>
      </c>
    </row>
    <row r="14" spans="1:50" s="8" customFormat="1" ht="24.75" customHeight="1" x14ac:dyDescent="0.2">
      <c r="A14" s="14">
        <v>10</v>
      </c>
      <c r="B14" s="15" t="s">
        <v>7</v>
      </c>
      <c r="C14" s="9">
        <v>429722476.56999999</v>
      </c>
      <c r="D14" s="9">
        <v>373666334.77999997</v>
      </c>
      <c r="E14" s="9">
        <f t="shared" si="0"/>
        <v>56056141.790000021</v>
      </c>
      <c r="F14" s="29">
        <f t="shared" si="1"/>
        <v>0.86955268842943867</v>
      </c>
      <c r="G14" s="16">
        <v>436154905.81</v>
      </c>
      <c r="H14" s="9">
        <v>379553158.23999995</v>
      </c>
      <c r="I14" s="9">
        <f t="shared" si="2"/>
        <v>56601747.570000052</v>
      </c>
      <c r="J14" s="29">
        <f t="shared" si="3"/>
        <v>0.87022558541469852</v>
      </c>
      <c r="K14" s="16">
        <v>442510123.63</v>
      </c>
      <c r="L14" s="9">
        <v>386593545.90999997</v>
      </c>
      <c r="M14" s="9">
        <f t="shared" si="4"/>
        <v>55916577.720000029</v>
      </c>
      <c r="N14" s="29">
        <f t="shared" si="5"/>
        <v>0.87363774355871215</v>
      </c>
      <c r="O14" s="16">
        <v>448384513.82999998</v>
      </c>
      <c r="P14" s="9">
        <v>393777280.11000001</v>
      </c>
      <c r="Q14" s="9">
        <f t="shared" si="6"/>
        <v>54607233.719999969</v>
      </c>
      <c r="R14" s="29">
        <f t="shared" si="7"/>
        <v>0.87821338151588413</v>
      </c>
      <c r="S14" s="16"/>
      <c r="T14" s="9"/>
      <c r="U14" s="9">
        <f t="shared" si="8"/>
        <v>0</v>
      </c>
      <c r="V14" s="29" t="e">
        <f t="shared" si="9"/>
        <v>#DIV/0!</v>
      </c>
      <c r="W14" s="9"/>
      <c r="X14" s="9"/>
      <c r="Y14" s="9">
        <f t="shared" si="10"/>
        <v>0</v>
      </c>
      <c r="Z14" s="29" t="e">
        <f t="shared" si="11"/>
        <v>#DIV/0!</v>
      </c>
      <c r="AA14" s="9"/>
      <c r="AB14" s="9"/>
      <c r="AC14" s="9">
        <f t="shared" si="12"/>
        <v>0</v>
      </c>
      <c r="AD14" s="29" t="e">
        <f t="shared" si="13"/>
        <v>#DIV/0!</v>
      </c>
      <c r="AE14" s="16"/>
      <c r="AF14" s="9"/>
      <c r="AG14" s="9">
        <f t="shared" si="14"/>
        <v>0</v>
      </c>
      <c r="AH14" s="29" t="e">
        <f t="shared" si="15"/>
        <v>#DIV/0!</v>
      </c>
      <c r="AI14" s="16"/>
      <c r="AJ14" s="9"/>
      <c r="AK14" s="9">
        <f t="shared" si="16"/>
        <v>0</v>
      </c>
      <c r="AL14" s="29" t="e">
        <f t="shared" si="17"/>
        <v>#DIV/0!</v>
      </c>
      <c r="AM14" s="16"/>
      <c r="AN14" s="9"/>
      <c r="AO14" s="9">
        <f t="shared" si="18"/>
        <v>0</v>
      </c>
      <c r="AP14" s="29" t="e">
        <f t="shared" si="19"/>
        <v>#DIV/0!</v>
      </c>
      <c r="AQ14" s="16"/>
      <c r="AR14" s="9"/>
      <c r="AS14" s="9">
        <f t="shared" si="20"/>
        <v>0</v>
      </c>
      <c r="AT14" s="29" t="e">
        <f t="shared" si="21"/>
        <v>#DIV/0!</v>
      </c>
      <c r="AU14" s="16"/>
      <c r="AV14" s="9"/>
      <c r="AW14" s="9">
        <f t="shared" si="22"/>
        <v>0</v>
      </c>
      <c r="AX14" s="29" t="e">
        <f t="shared" si="23"/>
        <v>#DIV/0!</v>
      </c>
    </row>
    <row r="15" spans="1:50" s="8" customFormat="1" ht="24.75" customHeight="1" x14ac:dyDescent="0.2">
      <c r="A15" s="14">
        <v>11</v>
      </c>
      <c r="B15" s="15" t="s">
        <v>8</v>
      </c>
      <c r="C15" s="9">
        <v>424850849.79999995</v>
      </c>
      <c r="D15" s="9">
        <v>389097661.90999997</v>
      </c>
      <c r="E15" s="9">
        <f t="shared" si="0"/>
        <v>35753187.889999986</v>
      </c>
      <c r="F15" s="29">
        <f t="shared" si="1"/>
        <v>0.91584531864104557</v>
      </c>
      <c r="G15" s="16">
        <v>431416058.12999976</v>
      </c>
      <c r="H15" s="9">
        <v>395165176.66999996</v>
      </c>
      <c r="I15" s="9">
        <f t="shared" si="2"/>
        <v>36250881.4599998</v>
      </c>
      <c r="J15" s="29">
        <f t="shared" si="3"/>
        <v>0.9159723409065218</v>
      </c>
      <c r="K15" s="16">
        <v>438011318.46999973</v>
      </c>
      <c r="L15" s="9">
        <v>401537096.50999999</v>
      </c>
      <c r="M15" s="9">
        <f t="shared" si="4"/>
        <v>36474221.95999974</v>
      </c>
      <c r="N15" s="29">
        <f t="shared" si="5"/>
        <v>0.91672767250077825</v>
      </c>
      <c r="O15" s="16">
        <v>441271912.47000003</v>
      </c>
      <c r="P15" s="9">
        <v>404944614.56</v>
      </c>
      <c r="Q15" s="9">
        <f t="shared" si="6"/>
        <v>36327297.910000026</v>
      </c>
      <c r="R15" s="29">
        <f t="shared" si="7"/>
        <v>0.9176759343084866</v>
      </c>
      <c r="S15" s="16"/>
      <c r="T15" s="9"/>
      <c r="U15" s="9">
        <f t="shared" si="8"/>
        <v>0</v>
      </c>
      <c r="V15" s="29" t="e">
        <f t="shared" si="9"/>
        <v>#DIV/0!</v>
      </c>
      <c r="W15" s="9"/>
      <c r="X15" s="9"/>
      <c r="Y15" s="9">
        <f t="shared" si="10"/>
        <v>0</v>
      </c>
      <c r="Z15" s="29" t="e">
        <f t="shared" si="11"/>
        <v>#DIV/0!</v>
      </c>
      <c r="AA15" s="9"/>
      <c r="AB15" s="9"/>
      <c r="AC15" s="9">
        <f t="shared" si="12"/>
        <v>0</v>
      </c>
      <c r="AD15" s="29" t="e">
        <f t="shared" si="13"/>
        <v>#DIV/0!</v>
      </c>
      <c r="AE15" s="16"/>
      <c r="AF15" s="9"/>
      <c r="AG15" s="9">
        <f t="shared" si="14"/>
        <v>0</v>
      </c>
      <c r="AH15" s="29" t="e">
        <f t="shared" si="15"/>
        <v>#DIV/0!</v>
      </c>
      <c r="AI15" s="16"/>
      <c r="AJ15" s="9"/>
      <c r="AK15" s="9">
        <f t="shared" si="16"/>
        <v>0</v>
      </c>
      <c r="AL15" s="29" t="e">
        <f t="shared" si="17"/>
        <v>#DIV/0!</v>
      </c>
      <c r="AM15" s="16"/>
      <c r="AN15" s="9"/>
      <c r="AO15" s="9">
        <f t="shared" si="18"/>
        <v>0</v>
      </c>
      <c r="AP15" s="29" t="e">
        <f t="shared" si="19"/>
        <v>#DIV/0!</v>
      </c>
      <c r="AQ15" s="16"/>
      <c r="AR15" s="9"/>
      <c r="AS15" s="9">
        <f t="shared" si="20"/>
        <v>0</v>
      </c>
      <c r="AT15" s="29" t="e">
        <f t="shared" si="21"/>
        <v>#DIV/0!</v>
      </c>
      <c r="AU15" s="16"/>
      <c r="AV15" s="9"/>
      <c r="AW15" s="9">
        <f t="shared" si="22"/>
        <v>0</v>
      </c>
      <c r="AX15" s="29" t="e">
        <f t="shared" si="23"/>
        <v>#DIV/0!</v>
      </c>
    </row>
    <row r="16" spans="1:50" s="8" customFormat="1" ht="24.75" customHeight="1" x14ac:dyDescent="0.2">
      <c r="A16" s="14">
        <v>12</v>
      </c>
      <c r="B16" s="15" t="s">
        <v>9</v>
      </c>
      <c r="C16" s="9">
        <v>37744032.890000001</v>
      </c>
      <c r="D16" s="9">
        <v>36833769.900000006</v>
      </c>
      <c r="E16" s="9">
        <f t="shared" si="0"/>
        <v>910262.98999999464</v>
      </c>
      <c r="F16" s="29">
        <f t="shared" si="1"/>
        <v>0.97588326100041201</v>
      </c>
      <c r="G16" s="16">
        <v>38329346.609999999</v>
      </c>
      <c r="H16" s="9">
        <v>37452737.619999997</v>
      </c>
      <c r="I16" s="9">
        <f t="shared" si="2"/>
        <v>876608.99000000209</v>
      </c>
      <c r="J16" s="29">
        <f t="shared" si="3"/>
        <v>0.97712956083182234</v>
      </c>
      <c r="K16" s="16">
        <v>38917271.939999998</v>
      </c>
      <c r="L16" s="9">
        <v>38038927.879999995</v>
      </c>
      <c r="M16" s="9">
        <f t="shared" si="4"/>
        <v>878344.06000000238</v>
      </c>
      <c r="N16" s="29">
        <f t="shared" si="5"/>
        <v>0.97743048224566786</v>
      </c>
      <c r="O16" s="16">
        <v>38991793.810000002</v>
      </c>
      <c r="P16" s="9">
        <v>38147258.100000001</v>
      </c>
      <c r="Q16" s="9">
        <f t="shared" si="6"/>
        <v>844535.71000000089</v>
      </c>
      <c r="R16" s="29">
        <f t="shared" si="7"/>
        <v>0.97834068075669278</v>
      </c>
      <c r="S16" s="16"/>
      <c r="T16" s="9"/>
      <c r="U16" s="9">
        <f t="shared" si="8"/>
        <v>0</v>
      </c>
      <c r="V16" s="29" t="e">
        <f t="shared" si="9"/>
        <v>#DIV/0!</v>
      </c>
      <c r="W16" s="9"/>
      <c r="X16" s="9"/>
      <c r="Y16" s="9">
        <f t="shared" si="10"/>
        <v>0</v>
      </c>
      <c r="Z16" s="29" t="e">
        <f t="shared" si="11"/>
        <v>#DIV/0!</v>
      </c>
      <c r="AA16" s="9"/>
      <c r="AB16" s="9"/>
      <c r="AC16" s="9">
        <f t="shared" si="12"/>
        <v>0</v>
      </c>
      <c r="AD16" s="29" t="e">
        <f t="shared" si="13"/>
        <v>#DIV/0!</v>
      </c>
      <c r="AE16" s="16"/>
      <c r="AF16" s="9"/>
      <c r="AG16" s="9">
        <f t="shared" si="14"/>
        <v>0</v>
      </c>
      <c r="AH16" s="29" t="e">
        <f t="shared" si="15"/>
        <v>#DIV/0!</v>
      </c>
      <c r="AI16" s="16"/>
      <c r="AJ16" s="9"/>
      <c r="AK16" s="9">
        <f t="shared" si="16"/>
        <v>0</v>
      </c>
      <c r="AL16" s="29" t="e">
        <f t="shared" si="17"/>
        <v>#DIV/0!</v>
      </c>
      <c r="AM16" s="16"/>
      <c r="AN16" s="9"/>
      <c r="AO16" s="9">
        <f t="shared" si="18"/>
        <v>0</v>
      </c>
      <c r="AP16" s="29" t="e">
        <f t="shared" si="19"/>
        <v>#DIV/0!</v>
      </c>
      <c r="AQ16" s="16"/>
      <c r="AR16" s="9"/>
      <c r="AS16" s="9">
        <f t="shared" si="20"/>
        <v>0</v>
      </c>
      <c r="AT16" s="29" t="e">
        <f t="shared" si="21"/>
        <v>#DIV/0!</v>
      </c>
      <c r="AU16" s="16"/>
      <c r="AV16" s="9"/>
      <c r="AW16" s="9">
        <f t="shared" si="22"/>
        <v>0</v>
      </c>
      <c r="AX16" s="29" t="e">
        <f t="shared" si="23"/>
        <v>#DIV/0!</v>
      </c>
    </row>
    <row r="17" spans="1:50" s="8" customFormat="1" ht="24.75" customHeight="1" x14ac:dyDescent="0.2">
      <c r="A17" s="14">
        <v>13</v>
      </c>
      <c r="B17" s="15" t="s">
        <v>10</v>
      </c>
      <c r="C17" s="9">
        <v>72635112.340000004</v>
      </c>
      <c r="D17" s="9">
        <v>69368040.189999998</v>
      </c>
      <c r="E17" s="9">
        <f t="shared" si="0"/>
        <v>3267072.150000006</v>
      </c>
      <c r="F17" s="29">
        <f t="shared" si="1"/>
        <v>0.95502076000506386</v>
      </c>
      <c r="G17" s="17">
        <v>74421181.75999999</v>
      </c>
      <c r="H17" s="9">
        <v>70961337.100000024</v>
      </c>
      <c r="I17" s="9">
        <f t="shared" si="2"/>
        <v>3459844.6599999666</v>
      </c>
      <c r="J17" s="29">
        <f t="shared" si="3"/>
        <v>0.95350994732712546</v>
      </c>
      <c r="K17" s="17">
        <v>76208994.329999983</v>
      </c>
      <c r="L17" s="9">
        <v>72567171.100000024</v>
      </c>
      <c r="M17" s="9">
        <f t="shared" si="4"/>
        <v>3641823.2299999595</v>
      </c>
      <c r="N17" s="29">
        <f t="shared" si="5"/>
        <v>0.95221268484097632</v>
      </c>
      <c r="O17" s="17">
        <v>75793051.829999998</v>
      </c>
      <c r="P17" s="9">
        <v>72588472.469999999</v>
      </c>
      <c r="Q17" s="9">
        <f t="shared" si="6"/>
        <v>3204579.3599999994</v>
      </c>
      <c r="R17" s="29">
        <f t="shared" si="7"/>
        <v>0.95771935180565482</v>
      </c>
      <c r="S17" s="17"/>
      <c r="T17" s="9"/>
      <c r="U17" s="9">
        <f t="shared" si="8"/>
        <v>0</v>
      </c>
      <c r="V17" s="29" t="e">
        <f t="shared" si="9"/>
        <v>#DIV/0!</v>
      </c>
      <c r="W17" s="9"/>
      <c r="X17" s="9"/>
      <c r="Y17" s="9">
        <f t="shared" si="10"/>
        <v>0</v>
      </c>
      <c r="Z17" s="29" t="e">
        <f t="shared" si="11"/>
        <v>#DIV/0!</v>
      </c>
      <c r="AA17" s="9"/>
      <c r="AB17" s="9"/>
      <c r="AC17" s="9">
        <f t="shared" si="12"/>
        <v>0</v>
      </c>
      <c r="AD17" s="29" t="e">
        <f t="shared" si="13"/>
        <v>#DIV/0!</v>
      </c>
      <c r="AE17" s="17"/>
      <c r="AF17" s="9"/>
      <c r="AG17" s="9">
        <f t="shared" si="14"/>
        <v>0</v>
      </c>
      <c r="AH17" s="29" t="e">
        <f t="shared" si="15"/>
        <v>#DIV/0!</v>
      </c>
      <c r="AI17" s="17"/>
      <c r="AJ17" s="9"/>
      <c r="AK17" s="9">
        <f t="shared" si="16"/>
        <v>0</v>
      </c>
      <c r="AL17" s="29" t="e">
        <f t="shared" si="17"/>
        <v>#DIV/0!</v>
      </c>
      <c r="AM17" s="17"/>
      <c r="AN17" s="9"/>
      <c r="AO17" s="9">
        <f t="shared" si="18"/>
        <v>0</v>
      </c>
      <c r="AP17" s="29" t="e">
        <f t="shared" si="19"/>
        <v>#DIV/0!</v>
      </c>
      <c r="AQ17" s="17"/>
      <c r="AR17" s="9"/>
      <c r="AS17" s="9">
        <f t="shared" si="20"/>
        <v>0</v>
      </c>
      <c r="AT17" s="29" t="e">
        <f t="shared" si="21"/>
        <v>#DIV/0!</v>
      </c>
      <c r="AU17" s="17"/>
      <c r="AV17" s="9"/>
      <c r="AW17" s="9">
        <f t="shared" si="22"/>
        <v>0</v>
      </c>
      <c r="AX17" s="29" t="e">
        <f t="shared" si="23"/>
        <v>#DIV/0!</v>
      </c>
    </row>
    <row r="18" spans="1:50" s="8" customFormat="1" ht="24.75" customHeight="1" x14ac:dyDescent="0.2">
      <c r="A18" s="14">
        <v>14</v>
      </c>
      <c r="B18" s="15" t="s">
        <v>11</v>
      </c>
      <c r="C18" s="9">
        <v>147392677.61000001</v>
      </c>
      <c r="D18" s="9">
        <v>142035998.28999999</v>
      </c>
      <c r="E18" s="9">
        <f t="shared" si="0"/>
        <v>5356679.3200000226</v>
      </c>
      <c r="F18" s="29">
        <f t="shared" si="1"/>
        <v>0.96365708658761351</v>
      </c>
      <c r="G18" s="17">
        <v>149788680.58000001</v>
      </c>
      <c r="H18" s="9">
        <v>144398624.34</v>
      </c>
      <c r="I18" s="9">
        <f t="shared" si="2"/>
        <v>5390056.2400000095</v>
      </c>
      <c r="J18" s="29">
        <f t="shared" si="3"/>
        <v>0.96401559704559081</v>
      </c>
      <c r="K18" s="17">
        <v>152192560.42000002</v>
      </c>
      <c r="L18" s="9">
        <v>146675118.19999999</v>
      </c>
      <c r="M18" s="9">
        <f t="shared" si="4"/>
        <v>5517442.2200000286</v>
      </c>
      <c r="N18" s="29">
        <f t="shared" si="5"/>
        <v>0.96374696499767298</v>
      </c>
      <c r="O18" s="17">
        <v>152602539.85000002</v>
      </c>
      <c r="P18" s="9">
        <v>147059396.72</v>
      </c>
      <c r="Q18" s="9">
        <f t="shared" si="6"/>
        <v>5543143.130000025</v>
      </c>
      <c r="R18" s="29">
        <f t="shared" si="7"/>
        <v>0.9636759444800288</v>
      </c>
      <c r="S18" s="17"/>
      <c r="T18" s="9"/>
      <c r="U18" s="9">
        <f t="shared" si="8"/>
        <v>0</v>
      </c>
      <c r="V18" s="29" t="e">
        <f t="shared" si="9"/>
        <v>#DIV/0!</v>
      </c>
      <c r="W18" s="9"/>
      <c r="X18" s="9"/>
      <c r="Y18" s="9">
        <f t="shared" si="10"/>
        <v>0</v>
      </c>
      <c r="Z18" s="29" t="e">
        <f t="shared" si="11"/>
        <v>#DIV/0!</v>
      </c>
      <c r="AA18" s="9"/>
      <c r="AB18" s="9"/>
      <c r="AC18" s="9">
        <f t="shared" si="12"/>
        <v>0</v>
      </c>
      <c r="AD18" s="29" t="e">
        <f t="shared" si="13"/>
        <v>#DIV/0!</v>
      </c>
      <c r="AE18" s="17"/>
      <c r="AF18" s="9"/>
      <c r="AG18" s="9">
        <f t="shared" si="14"/>
        <v>0</v>
      </c>
      <c r="AH18" s="29" t="e">
        <f t="shared" si="15"/>
        <v>#DIV/0!</v>
      </c>
      <c r="AI18" s="17"/>
      <c r="AJ18" s="9"/>
      <c r="AK18" s="9">
        <f t="shared" si="16"/>
        <v>0</v>
      </c>
      <c r="AL18" s="29" t="e">
        <f t="shared" si="17"/>
        <v>#DIV/0!</v>
      </c>
      <c r="AM18" s="17"/>
      <c r="AN18" s="9"/>
      <c r="AO18" s="9">
        <f t="shared" si="18"/>
        <v>0</v>
      </c>
      <c r="AP18" s="29" t="e">
        <f t="shared" si="19"/>
        <v>#DIV/0!</v>
      </c>
      <c r="AQ18" s="17"/>
      <c r="AR18" s="9"/>
      <c r="AS18" s="9">
        <f t="shared" si="20"/>
        <v>0</v>
      </c>
      <c r="AT18" s="29" t="e">
        <f t="shared" si="21"/>
        <v>#DIV/0!</v>
      </c>
      <c r="AU18" s="17"/>
      <c r="AV18" s="9"/>
      <c r="AW18" s="9">
        <f t="shared" si="22"/>
        <v>0</v>
      </c>
      <c r="AX18" s="29" t="e">
        <f t="shared" si="23"/>
        <v>#DIV/0!</v>
      </c>
    </row>
    <row r="19" spans="1:50" s="8" customFormat="1" ht="24.75" customHeight="1" x14ac:dyDescent="0.2">
      <c r="A19" s="14">
        <v>15</v>
      </c>
      <c r="B19" s="15" t="s">
        <v>12</v>
      </c>
      <c r="C19" s="9">
        <v>115510582.94999999</v>
      </c>
      <c r="D19" s="9">
        <v>110869294.05</v>
      </c>
      <c r="E19" s="9">
        <f t="shared" si="0"/>
        <v>4641288.8999999911</v>
      </c>
      <c r="F19" s="29">
        <f t="shared" si="1"/>
        <v>0.95981936216174213</v>
      </c>
      <c r="G19" s="17">
        <v>117392245.36999997</v>
      </c>
      <c r="H19" s="9">
        <v>112680470.17000002</v>
      </c>
      <c r="I19" s="9">
        <f t="shared" si="2"/>
        <v>4711775.1999999583</v>
      </c>
      <c r="J19" s="29">
        <f t="shared" si="3"/>
        <v>0.95986297744668514</v>
      </c>
      <c r="K19" s="17">
        <v>119321924.53999998</v>
      </c>
      <c r="L19" s="9">
        <v>114228143.47000001</v>
      </c>
      <c r="M19" s="9">
        <f t="shared" si="4"/>
        <v>5093781.069999963</v>
      </c>
      <c r="N19" s="29">
        <f t="shared" si="5"/>
        <v>0.95731060247614097</v>
      </c>
      <c r="O19" s="17">
        <v>118006364.36</v>
      </c>
      <c r="P19" s="9">
        <v>113605013.53</v>
      </c>
      <c r="Q19" s="9">
        <f t="shared" si="6"/>
        <v>4401350.8299999982</v>
      </c>
      <c r="R19" s="29">
        <f t="shared" si="7"/>
        <v>0.96270242834892472</v>
      </c>
      <c r="S19" s="17"/>
      <c r="T19" s="9"/>
      <c r="U19" s="9">
        <f t="shared" si="8"/>
        <v>0</v>
      </c>
      <c r="V19" s="29" t="e">
        <f t="shared" si="9"/>
        <v>#DIV/0!</v>
      </c>
      <c r="W19" s="9"/>
      <c r="X19" s="9"/>
      <c r="Y19" s="9">
        <f t="shared" si="10"/>
        <v>0</v>
      </c>
      <c r="Z19" s="29" t="e">
        <f t="shared" si="11"/>
        <v>#DIV/0!</v>
      </c>
      <c r="AA19" s="9"/>
      <c r="AB19" s="9"/>
      <c r="AC19" s="9">
        <f t="shared" si="12"/>
        <v>0</v>
      </c>
      <c r="AD19" s="29" t="e">
        <f t="shared" si="13"/>
        <v>#DIV/0!</v>
      </c>
      <c r="AE19" s="17"/>
      <c r="AF19" s="9"/>
      <c r="AG19" s="9">
        <f t="shared" si="14"/>
        <v>0</v>
      </c>
      <c r="AH19" s="29" t="e">
        <f t="shared" si="15"/>
        <v>#DIV/0!</v>
      </c>
      <c r="AI19" s="17"/>
      <c r="AJ19" s="9"/>
      <c r="AK19" s="9">
        <f t="shared" si="16"/>
        <v>0</v>
      </c>
      <c r="AL19" s="29" t="e">
        <f t="shared" si="17"/>
        <v>#DIV/0!</v>
      </c>
      <c r="AM19" s="17"/>
      <c r="AN19" s="9"/>
      <c r="AO19" s="9">
        <f t="shared" si="18"/>
        <v>0</v>
      </c>
      <c r="AP19" s="29" t="e">
        <f t="shared" si="19"/>
        <v>#DIV/0!</v>
      </c>
      <c r="AQ19" s="17"/>
      <c r="AR19" s="9"/>
      <c r="AS19" s="9">
        <f t="shared" si="20"/>
        <v>0</v>
      </c>
      <c r="AT19" s="29" t="e">
        <f t="shared" si="21"/>
        <v>#DIV/0!</v>
      </c>
      <c r="AU19" s="17"/>
      <c r="AV19" s="9"/>
      <c r="AW19" s="9">
        <f t="shared" si="22"/>
        <v>0</v>
      </c>
      <c r="AX19" s="29" t="e">
        <f t="shared" si="23"/>
        <v>#DIV/0!</v>
      </c>
    </row>
    <row r="20" spans="1:50" s="8" customFormat="1" ht="24.75" customHeight="1" x14ac:dyDescent="0.2">
      <c r="A20" s="14">
        <v>16</v>
      </c>
      <c r="B20" s="15" t="s">
        <v>18</v>
      </c>
      <c r="C20" s="9">
        <v>386796887.08000004</v>
      </c>
      <c r="D20" s="9">
        <v>350512243.25999999</v>
      </c>
      <c r="E20" s="9">
        <f t="shared" si="0"/>
        <v>36284643.820000052</v>
      </c>
      <c r="F20" s="29">
        <f t="shared" si="1"/>
        <v>0.90619199628539049</v>
      </c>
      <c r="G20" s="17">
        <v>392488784.46999991</v>
      </c>
      <c r="H20" s="9">
        <v>355922786.31999975</v>
      </c>
      <c r="I20" s="9">
        <f t="shared" si="2"/>
        <v>36565998.150000155</v>
      </c>
      <c r="J20" s="29">
        <f t="shared" si="3"/>
        <v>0.90683555913737179</v>
      </c>
      <c r="K20" s="17">
        <v>398050152.13999987</v>
      </c>
      <c r="L20" s="9">
        <v>361440246.73999977</v>
      </c>
      <c r="M20" s="9">
        <f t="shared" si="4"/>
        <v>36609905.400000095</v>
      </c>
      <c r="N20" s="29">
        <f t="shared" si="5"/>
        <v>0.90802690263229979</v>
      </c>
      <c r="O20" s="17">
        <v>394938208.5</v>
      </c>
      <c r="P20" s="9">
        <v>358422497.38</v>
      </c>
      <c r="Q20" s="9">
        <f t="shared" si="6"/>
        <v>36515711.120000005</v>
      </c>
      <c r="R20" s="29">
        <f t="shared" si="7"/>
        <v>0.90754069792667325</v>
      </c>
      <c r="S20" s="17"/>
      <c r="T20" s="9"/>
      <c r="U20" s="9">
        <f t="shared" si="8"/>
        <v>0</v>
      </c>
      <c r="V20" s="29" t="e">
        <f t="shared" si="9"/>
        <v>#DIV/0!</v>
      </c>
      <c r="W20" s="9"/>
      <c r="X20" s="9"/>
      <c r="Y20" s="9">
        <f t="shared" si="10"/>
        <v>0</v>
      </c>
      <c r="Z20" s="29" t="e">
        <f t="shared" si="11"/>
        <v>#DIV/0!</v>
      </c>
      <c r="AA20" s="9"/>
      <c r="AB20" s="9"/>
      <c r="AC20" s="9">
        <f t="shared" si="12"/>
        <v>0</v>
      </c>
      <c r="AD20" s="29" t="e">
        <f t="shared" si="13"/>
        <v>#DIV/0!</v>
      </c>
      <c r="AE20" s="17"/>
      <c r="AF20" s="9"/>
      <c r="AG20" s="9">
        <f t="shared" si="14"/>
        <v>0</v>
      </c>
      <c r="AH20" s="29" t="e">
        <f t="shared" si="15"/>
        <v>#DIV/0!</v>
      </c>
      <c r="AI20" s="17"/>
      <c r="AJ20" s="9"/>
      <c r="AK20" s="9">
        <f t="shared" si="16"/>
        <v>0</v>
      </c>
      <c r="AL20" s="29" t="e">
        <f t="shared" si="17"/>
        <v>#DIV/0!</v>
      </c>
      <c r="AM20" s="17"/>
      <c r="AN20" s="9"/>
      <c r="AO20" s="9">
        <f t="shared" si="18"/>
        <v>0</v>
      </c>
      <c r="AP20" s="29" t="e">
        <f t="shared" si="19"/>
        <v>#DIV/0!</v>
      </c>
      <c r="AQ20" s="17"/>
      <c r="AR20" s="9"/>
      <c r="AS20" s="9">
        <f t="shared" si="20"/>
        <v>0</v>
      </c>
      <c r="AT20" s="29" t="e">
        <f t="shared" si="21"/>
        <v>#DIV/0!</v>
      </c>
      <c r="AU20" s="17"/>
      <c r="AV20" s="9"/>
      <c r="AW20" s="9">
        <f t="shared" si="22"/>
        <v>0</v>
      </c>
      <c r="AX20" s="29" t="e">
        <f t="shared" si="23"/>
        <v>#DIV/0!</v>
      </c>
    </row>
    <row r="21" spans="1:50" s="8" customFormat="1" ht="24.75" customHeight="1" x14ac:dyDescent="0.2">
      <c r="A21" s="14">
        <v>17</v>
      </c>
      <c r="B21" s="15" t="s">
        <v>13</v>
      </c>
      <c r="C21" s="9">
        <v>710348893.23000002</v>
      </c>
      <c r="D21" s="9">
        <v>657108852.42999995</v>
      </c>
      <c r="E21" s="9">
        <f t="shared" si="0"/>
        <v>53240040.800000072</v>
      </c>
      <c r="F21" s="29">
        <f t="shared" si="1"/>
        <v>0.92505085696985556</v>
      </c>
      <c r="G21" s="17">
        <v>720877506.58000004</v>
      </c>
      <c r="H21" s="9">
        <v>666034089.10999894</v>
      </c>
      <c r="I21" s="9">
        <f t="shared" si="2"/>
        <v>54843417.470001101</v>
      </c>
      <c r="J21" s="29">
        <f t="shared" si="3"/>
        <v>0.92392130844782461</v>
      </c>
      <c r="K21" s="17">
        <v>733008050.8900001</v>
      </c>
      <c r="L21" s="9">
        <v>676812770.85999894</v>
      </c>
      <c r="M21" s="9">
        <f t="shared" si="4"/>
        <v>56195280.030001163</v>
      </c>
      <c r="N21" s="29">
        <f t="shared" si="5"/>
        <v>0.92333606709807581</v>
      </c>
      <c r="O21" s="17">
        <v>733090685.12</v>
      </c>
      <c r="P21" s="9">
        <v>679123928.67999995</v>
      </c>
      <c r="Q21" s="9">
        <f t="shared" si="6"/>
        <v>53966756.440000057</v>
      </c>
      <c r="R21" s="29">
        <f t="shared" si="7"/>
        <v>0.92638461034167119</v>
      </c>
      <c r="S21" s="17"/>
      <c r="T21" s="9"/>
      <c r="U21" s="9">
        <f t="shared" si="8"/>
        <v>0</v>
      </c>
      <c r="V21" s="29" t="e">
        <f t="shared" si="9"/>
        <v>#DIV/0!</v>
      </c>
      <c r="W21" s="9"/>
      <c r="X21" s="9"/>
      <c r="Y21" s="9">
        <f t="shared" si="10"/>
        <v>0</v>
      </c>
      <c r="Z21" s="29" t="e">
        <f t="shared" si="11"/>
        <v>#DIV/0!</v>
      </c>
      <c r="AA21" s="9"/>
      <c r="AB21" s="9"/>
      <c r="AC21" s="9">
        <f t="shared" si="12"/>
        <v>0</v>
      </c>
      <c r="AD21" s="29" t="e">
        <f t="shared" si="13"/>
        <v>#DIV/0!</v>
      </c>
      <c r="AE21" s="17"/>
      <c r="AF21" s="9"/>
      <c r="AG21" s="9">
        <f t="shared" si="14"/>
        <v>0</v>
      </c>
      <c r="AH21" s="29" t="e">
        <f t="shared" si="15"/>
        <v>#DIV/0!</v>
      </c>
      <c r="AI21" s="17"/>
      <c r="AJ21" s="9"/>
      <c r="AK21" s="9">
        <f t="shared" si="16"/>
        <v>0</v>
      </c>
      <c r="AL21" s="29" t="e">
        <f t="shared" si="17"/>
        <v>#DIV/0!</v>
      </c>
      <c r="AM21" s="17"/>
      <c r="AN21" s="9"/>
      <c r="AO21" s="9">
        <f t="shared" si="18"/>
        <v>0</v>
      </c>
      <c r="AP21" s="29" t="e">
        <f t="shared" si="19"/>
        <v>#DIV/0!</v>
      </c>
      <c r="AQ21" s="17"/>
      <c r="AR21" s="9"/>
      <c r="AS21" s="9">
        <f t="shared" si="20"/>
        <v>0</v>
      </c>
      <c r="AT21" s="29" t="e">
        <f t="shared" si="21"/>
        <v>#DIV/0!</v>
      </c>
      <c r="AU21" s="17"/>
      <c r="AV21" s="9"/>
      <c r="AW21" s="9">
        <f t="shared" si="22"/>
        <v>0</v>
      </c>
      <c r="AX21" s="29" t="e">
        <f t="shared" si="23"/>
        <v>#DIV/0!</v>
      </c>
    </row>
    <row r="22" spans="1:50" s="8" customFormat="1" ht="24.75" customHeight="1" x14ac:dyDescent="0.2">
      <c r="A22" s="14">
        <v>18</v>
      </c>
      <c r="B22" s="15" t="s">
        <v>14</v>
      </c>
      <c r="C22" s="9">
        <v>60141817.329999998</v>
      </c>
      <c r="D22" s="9">
        <v>56317679.580000006</v>
      </c>
      <c r="E22" s="9">
        <f t="shared" si="0"/>
        <v>3824137.7499999925</v>
      </c>
      <c r="F22" s="29">
        <f t="shared" si="1"/>
        <v>0.9364146625464137</v>
      </c>
      <c r="G22" s="17">
        <v>61394250.930000007</v>
      </c>
      <c r="H22" s="9">
        <v>57963023.039999992</v>
      </c>
      <c r="I22" s="9">
        <f t="shared" si="2"/>
        <v>3431227.8900000155</v>
      </c>
      <c r="J22" s="29">
        <f t="shared" si="3"/>
        <v>0.94411157660491363</v>
      </c>
      <c r="K22" s="17">
        <v>62629176.970000006</v>
      </c>
      <c r="L22" s="9">
        <v>58904002.919999994</v>
      </c>
      <c r="M22" s="9">
        <f t="shared" si="4"/>
        <v>3725174.0500000119</v>
      </c>
      <c r="N22" s="29">
        <f t="shared" si="5"/>
        <v>0.94052015002872535</v>
      </c>
      <c r="O22" s="17">
        <v>63376895.299999997</v>
      </c>
      <c r="P22" s="9">
        <v>59614546.140000001</v>
      </c>
      <c r="Q22" s="9">
        <f t="shared" si="6"/>
        <v>3762349.1599999964</v>
      </c>
      <c r="R22" s="29">
        <f t="shared" si="7"/>
        <v>0.94063531919336552</v>
      </c>
      <c r="S22" s="17"/>
      <c r="T22" s="9"/>
      <c r="U22" s="9">
        <f t="shared" si="8"/>
        <v>0</v>
      </c>
      <c r="V22" s="29" t="e">
        <f t="shared" si="9"/>
        <v>#DIV/0!</v>
      </c>
      <c r="W22" s="9"/>
      <c r="X22" s="9"/>
      <c r="Y22" s="9">
        <f t="shared" si="10"/>
        <v>0</v>
      </c>
      <c r="Z22" s="29" t="e">
        <f t="shared" si="11"/>
        <v>#DIV/0!</v>
      </c>
      <c r="AA22" s="9"/>
      <c r="AB22" s="9"/>
      <c r="AC22" s="9">
        <f t="shared" si="12"/>
        <v>0</v>
      </c>
      <c r="AD22" s="29" t="e">
        <f t="shared" si="13"/>
        <v>#DIV/0!</v>
      </c>
      <c r="AE22" s="17"/>
      <c r="AF22" s="9"/>
      <c r="AG22" s="9">
        <f t="shared" si="14"/>
        <v>0</v>
      </c>
      <c r="AH22" s="29" t="e">
        <f t="shared" si="15"/>
        <v>#DIV/0!</v>
      </c>
      <c r="AI22" s="17"/>
      <c r="AJ22" s="9"/>
      <c r="AK22" s="9">
        <f t="shared" si="16"/>
        <v>0</v>
      </c>
      <c r="AL22" s="29" t="e">
        <f t="shared" si="17"/>
        <v>#DIV/0!</v>
      </c>
      <c r="AM22" s="17"/>
      <c r="AN22" s="9"/>
      <c r="AO22" s="9">
        <f t="shared" si="18"/>
        <v>0</v>
      </c>
      <c r="AP22" s="29" t="e">
        <f t="shared" si="19"/>
        <v>#DIV/0!</v>
      </c>
      <c r="AQ22" s="17"/>
      <c r="AR22" s="9"/>
      <c r="AS22" s="9">
        <f t="shared" si="20"/>
        <v>0</v>
      </c>
      <c r="AT22" s="29" t="e">
        <f t="shared" si="21"/>
        <v>#DIV/0!</v>
      </c>
      <c r="AU22" s="17"/>
      <c r="AV22" s="9"/>
      <c r="AW22" s="9">
        <f t="shared" si="22"/>
        <v>0</v>
      </c>
      <c r="AX22" s="29" t="e">
        <f t="shared" si="23"/>
        <v>#DIV/0!</v>
      </c>
    </row>
    <row r="23" spans="1:50" s="10" customFormat="1" ht="22.15" customHeight="1" x14ac:dyDescent="0.2">
      <c r="A23" s="40" t="s">
        <v>15</v>
      </c>
      <c r="B23" s="40"/>
      <c r="C23" s="11">
        <f>SUM(C5:C22)</f>
        <v>7511626704.7699986</v>
      </c>
      <c r="D23" s="11">
        <f t="shared" ref="D23:E23" si="24">SUM(D5:D22)</f>
        <v>7064526172.8099995</v>
      </c>
      <c r="E23" s="11">
        <f t="shared" si="24"/>
        <v>447100531.95999968</v>
      </c>
      <c r="F23" s="30">
        <f t="shared" si="1"/>
        <v>0.94047886702409167</v>
      </c>
      <c r="G23" s="11">
        <f>SUM(G5:G22)</f>
        <v>7632411777.6399984</v>
      </c>
      <c r="H23" s="11">
        <f t="shared" ref="H23:I23" si="25">SUM(H5:H22)</f>
        <v>7179018524.319994</v>
      </c>
      <c r="I23" s="11">
        <f t="shared" si="25"/>
        <v>453393253.32000303</v>
      </c>
      <c r="J23" s="30">
        <f t="shared" si="3"/>
        <v>0.94059633225656525</v>
      </c>
      <c r="K23" s="11">
        <f>SUM(K5:K22)</f>
        <v>7752078404.369997</v>
      </c>
      <c r="L23" s="11">
        <f t="shared" ref="L23" si="26">SUM(L5:L22)</f>
        <v>7297425890.3299961</v>
      </c>
      <c r="M23" s="11">
        <f t="shared" ref="M23" si="27">SUM(M5:M22)</f>
        <v>454652514.04000288</v>
      </c>
      <c r="N23" s="30">
        <f t="shared" si="5"/>
        <v>0.94135088806845602</v>
      </c>
      <c r="O23" s="11">
        <f>SUM(O5:O22)</f>
        <v>7803220380.4300003</v>
      </c>
      <c r="P23" s="11">
        <f t="shared" ref="P23" si="28">SUM(P5:P22)</f>
        <v>7350650702.0200014</v>
      </c>
      <c r="Q23" s="11">
        <f t="shared" ref="Q23" si="29">SUM(Q5:Q22)</f>
        <v>452569678.40999985</v>
      </c>
      <c r="R23" s="30">
        <f t="shared" si="7"/>
        <v>0.94200219187131817</v>
      </c>
      <c r="S23" s="11">
        <f>SUM(S5:S22)</f>
        <v>0</v>
      </c>
      <c r="T23" s="11">
        <f t="shared" ref="T23" si="30">SUM(T5:T22)</f>
        <v>0</v>
      </c>
      <c r="U23" s="11">
        <f t="shared" ref="U23" si="31">SUM(U5:U22)</f>
        <v>0</v>
      </c>
      <c r="V23" s="30" t="e">
        <f t="shared" si="9"/>
        <v>#DIV/0!</v>
      </c>
      <c r="W23" s="11">
        <f>SUM(W5:W22)</f>
        <v>0</v>
      </c>
      <c r="X23" s="11">
        <f t="shared" ref="X23:Y23" si="32">SUM(X5:X22)</f>
        <v>0</v>
      </c>
      <c r="Y23" s="11">
        <f t="shared" si="32"/>
        <v>0</v>
      </c>
      <c r="Z23" s="30" t="e">
        <f>X23/W23</f>
        <v>#DIV/0!</v>
      </c>
      <c r="AA23" s="11">
        <f>SUM(AA5:AA22)</f>
        <v>0</v>
      </c>
      <c r="AB23" s="11">
        <f t="shared" ref="AB23" si="33">SUM(AB5:AB22)</f>
        <v>0</v>
      </c>
      <c r="AC23" s="11">
        <f t="shared" ref="AC23" si="34">SUM(AC5:AC22)</f>
        <v>0</v>
      </c>
      <c r="AD23" s="30" t="e">
        <f>AB23/AA23</f>
        <v>#DIV/0!</v>
      </c>
      <c r="AE23" s="11">
        <f>SUM(AE5:AE22)</f>
        <v>0</v>
      </c>
      <c r="AF23" s="11">
        <f t="shared" ref="AF23" si="35">SUM(AF5:AF22)</f>
        <v>0</v>
      </c>
      <c r="AG23" s="11">
        <f t="shared" ref="AG23" si="36">SUM(AG5:AG22)</f>
        <v>0</v>
      </c>
      <c r="AH23" s="30" t="e">
        <f t="shared" si="15"/>
        <v>#DIV/0!</v>
      </c>
      <c r="AI23" s="11">
        <f>SUM(AI5:AI22)</f>
        <v>0</v>
      </c>
      <c r="AJ23" s="11">
        <f t="shared" ref="AJ23" si="37">SUM(AJ5:AJ22)</f>
        <v>0</v>
      </c>
      <c r="AK23" s="11">
        <f t="shared" ref="AK23" si="38">SUM(AK5:AK22)</f>
        <v>0</v>
      </c>
      <c r="AL23" s="30" t="e">
        <f t="shared" si="17"/>
        <v>#DIV/0!</v>
      </c>
      <c r="AM23" s="11">
        <f>SUM(AM5:AM22)</f>
        <v>0</v>
      </c>
      <c r="AN23" s="11">
        <f t="shared" ref="AN23" si="39">SUM(AN5:AN22)</f>
        <v>0</v>
      </c>
      <c r="AO23" s="11">
        <f t="shared" ref="AO23" si="40">SUM(AO5:AO22)</f>
        <v>0</v>
      </c>
      <c r="AP23" s="30" t="e">
        <f t="shared" si="19"/>
        <v>#DIV/0!</v>
      </c>
      <c r="AQ23" s="11">
        <f>SUM(AQ5:AQ22)</f>
        <v>0</v>
      </c>
      <c r="AR23" s="11">
        <f t="shared" ref="AR23" si="41">SUM(AR5:AR22)</f>
        <v>0</v>
      </c>
      <c r="AS23" s="11">
        <f t="shared" ref="AS23" si="42">SUM(AS5:AS22)</f>
        <v>0</v>
      </c>
      <c r="AT23" s="30" t="e">
        <f t="shared" si="21"/>
        <v>#DIV/0!</v>
      </c>
      <c r="AU23" s="11">
        <f>SUM(AU5:AU22)</f>
        <v>0</v>
      </c>
      <c r="AV23" s="11">
        <f t="shared" ref="AV23" si="43">SUM(AV5:AV22)</f>
        <v>0</v>
      </c>
      <c r="AW23" s="11">
        <f t="shared" ref="AW23" si="44">SUM(AW5:AW22)</f>
        <v>0</v>
      </c>
      <c r="AX23" s="30" t="e">
        <f t="shared" si="23"/>
        <v>#DIV/0!</v>
      </c>
    </row>
    <row r="24" spans="1:50" x14ac:dyDescent="0.2">
      <c r="I24" s="1">
        <f>I23-E23</f>
        <v>6292721.3600033522</v>
      </c>
    </row>
    <row r="25" spans="1:50" s="4" customFormat="1" x14ac:dyDescent="0.2">
      <c r="A25" s="6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 s="1"/>
      <c r="P25" s="1"/>
      <c r="Q25" s="1"/>
      <c r="R25" s="1"/>
      <c r="S25" s="1"/>
      <c r="T25" s="1"/>
      <c r="U25" s="1"/>
      <c r="W25" s="1"/>
      <c r="X25" s="1"/>
      <c r="Y25" s="1"/>
      <c r="Z25" s="1"/>
      <c r="AA25" s="1"/>
      <c r="AB25" s="1"/>
      <c r="AC25" s="1"/>
      <c r="AE25" s="1"/>
      <c r="AF25" s="1"/>
      <c r="AG25" s="1"/>
      <c r="AH25" s="1"/>
      <c r="AI25" s="1"/>
      <c r="AJ25" s="1"/>
      <c r="AK25" s="1"/>
      <c r="AM25" s="1"/>
      <c r="AN25" s="1"/>
      <c r="AO25" s="1"/>
      <c r="AP25" s="1"/>
      <c r="AQ25" s="1"/>
      <c r="AR25" s="1"/>
      <c r="AS25" s="1"/>
      <c r="AU25" s="1"/>
      <c r="AV25" s="1"/>
      <c r="AW25" s="1"/>
      <c r="AX25" s="1"/>
    </row>
    <row r="26" spans="1:50" s="5" customFormat="1" x14ac:dyDescent="0.2"/>
    <row r="27" spans="1:50" s="5" customFormat="1" x14ac:dyDescent="0.2"/>
    <row r="28" spans="1:50" s="5" customFormat="1" x14ac:dyDescent="0.2"/>
    <row r="29" spans="1:50" s="5" customFormat="1" x14ac:dyDescent="0.2"/>
    <row r="30" spans="1:50" s="5" customFormat="1" x14ac:dyDescent="0.2"/>
    <row r="31" spans="1:50" s="5" customFormat="1" x14ac:dyDescent="0.2"/>
    <row r="32" spans="1:50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</sheetData>
  <mergeCells count="28">
    <mergeCell ref="A1:AX2"/>
    <mergeCell ref="AP3:AP4"/>
    <mergeCell ref="AQ3:AS3"/>
    <mergeCell ref="AT3:AT4"/>
    <mergeCell ref="AU3:AW3"/>
    <mergeCell ref="AX3:AX4"/>
    <mergeCell ref="AD3:AD4"/>
    <mergeCell ref="AE3:AG3"/>
    <mergeCell ref="AH3:AH4"/>
    <mergeCell ref="AI3:AK3"/>
    <mergeCell ref="AL3:AL4"/>
    <mergeCell ref="AM3:AO3"/>
    <mergeCell ref="R3:R4"/>
    <mergeCell ref="S3:U3"/>
    <mergeCell ref="V3:V4"/>
    <mergeCell ref="W3:Y3"/>
    <mergeCell ref="Z3:Z4"/>
    <mergeCell ref="AA3:AC3"/>
    <mergeCell ref="N3:N4"/>
    <mergeCell ref="A23:B23"/>
    <mergeCell ref="O3:Q3"/>
    <mergeCell ref="A3:A4"/>
    <mergeCell ref="B3:B4"/>
    <mergeCell ref="C3:E3"/>
    <mergeCell ref="F3:F4"/>
    <mergeCell ref="G3:I3"/>
    <mergeCell ref="J3:J4"/>
    <mergeCell ref="K3:M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РО1- проценты</vt:lpstr>
      <vt:lpstr>РО1- проценты по МО</vt:lpstr>
      <vt:lpstr>'РО1- проценты'!Область_печати</vt:lpstr>
      <vt:lpstr>'РО1- проценты по МО'!Область_печати</vt:lpstr>
    </vt:vector>
  </TitlesOfParts>
  <Company>Stimulsoft Reports 2014.1.1900 from 10 April 2014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Французова Ирина Васильевна</dc:creator>
  <cp:lastModifiedBy>Кобзева Оксана Витальевна</cp:lastModifiedBy>
  <cp:lastPrinted>2025-05-06T01:12:25Z</cp:lastPrinted>
  <dcterms:created xsi:type="dcterms:W3CDTF">2015-01-16T06:11:54Z</dcterms:created>
  <dcterms:modified xsi:type="dcterms:W3CDTF">2025-05-06T04:28:39Z</dcterms:modified>
</cp:coreProperties>
</file>