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kobzeva\Desktop\Отчеты\1 РО 1- до 10 числа каждого месяца\2025\03 Март\"/>
    </mc:Choice>
  </mc:AlternateContent>
  <xr:revisionPtr revIDLastSave="0" documentId="13_ncr:1_{A5209C26-206D-4126-B7C9-5BB11EC6E05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20" r:id="rId1"/>
  </sheets>
  <definedNames>
    <definedName name="_xlnm.Print_Area" localSheetId="0">Отчет!$A$1:$N$26</definedName>
  </definedNames>
  <calcPr calcId="191029"/>
</workbook>
</file>

<file path=xl/calcChain.xml><?xml version="1.0" encoding="utf-8"?>
<calcChain xmlns="http://schemas.openxmlformats.org/spreadsheetml/2006/main">
  <c r="M6" i="20" l="1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5" i="20"/>
  <c r="D23" i="20" l="1"/>
  <c r="E23" i="20"/>
  <c r="C23" i="20"/>
  <c r="G23" i="20" l="1"/>
  <c r="F8" i="20"/>
  <c r="F16" i="20"/>
  <c r="F7" i="20"/>
  <c r="F11" i="20"/>
  <c r="F15" i="20"/>
  <c r="F19" i="20"/>
  <c r="F5" i="20"/>
  <c r="F9" i="20"/>
  <c r="F13" i="20"/>
  <c r="F17" i="20"/>
  <c r="F21" i="20"/>
  <c r="F12" i="20"/>
  <c r="F20" i="20"/>
  <c r="F6" i="20"/>
  <c r="F10" i="20"/>
  <c r="F14" i="20"/>
  <c r="F18" i="20"/>
  <c r="F22" i="20"/>
  <c r="H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I23" i="20" l="1"/>
  <c r="F23" i="20"/>
  <c r="N5" i="20"/>
  <c r="N10" i="20"/>
  <c r="N14" i="20"/>
  <c r="N18" i="20"/>
  <c r="N7" i="20"/>
  <c r="N15" i="20"/>
  <c r="N19" i="20"/>
  <c r="N6" i="20"/>
  <c r="N12" i="20"/>
  <c r="N21" i="20"/>
  <c r="J23" i="20"/>
  <c r="N11" i="20"/>
  <c r="N22" i="20"/>
  <c r="N9" i="20"/>
  <c r="N16" i="20"/>
  <c r="N13" i="20"/>
  <c r="N8" i="20"/>
  <c r="N17" i="20"/>
  <c r="K23" i="20"/>
  <c r="L23" i="20"/>
  <c r="M23" i="20" l="1"/>
  <c r="N23" i="20"/>
</calcChain>
</file>

<file path=xl/sharedStrings.xml><?xml version="1.0" encoding="utf-8"?>
<sst xmlns="http://schemas.openxmlformats.org/spreadsheetml/2006/main" count="38" uniqueCount="38">
  <si>
    <t>МО</t>
  </si>
  <si>
    <t>Долинский</t>
  </si>
  <si>
    <t>Корсаковский</t>
  </si>
  <si>
    <t>Курильский</t>
  </si>
  <si>
    <t>Макаровский</t>
  </si>
  <si>
    <t>Невельский</t>
  </si>
  <si>
    <t>Ногликский</t>
  </si>
  <si>
    <t>Охинский</t>
  </si>
  <si>
    <t>Поронайский</t>
  </si>
  <si>
    <t>Северо-Курильский</t>
  </si>
  <si>
    <t>Смирныховский</t>
  </si>
  <si>
    <t>Томаринский</t>
  </si>
  <si>
    <t>Тымовский</t>
  </si>
  <si>
    <t>Холмский</t>
  </si>
  <si>
    <t>Южно-Курильский</t>
  </si>
  <si>
    <t>Всего по региону</t>
  </si>
  <si>
    <t>№</t>
  </si>
  <si>
    <t xml:space="preserve">Анивский </t>
  </si>
  <si>
    <t>Углегорский</t>
  </si>
  <si>
    <t>Александровск-Сахалинский</t>
  </si>
  <si>
    <t>Южно-Сахалинский</t>
  </si>
  <si>
    <t>Задолженность                на конец периода</t>
  </si>
  <si>
    <t>% собираемости 2014-2024</t>
  </si>
  <si>
    <t>2014-2024</t>
  </si>
  <si>
    <t>2025*</t>
  </si>
  <si>
    <t>% собираемости 2025</t>
  </si>
  <si>
    <t>Свод 2014-2025</t>
  </si>
  <si>
    <t>Начислено 
за период                            2014-2024</t>
  </si>
  <si>
    <t>Задолженность                            на 01.01.2025</t>
  </si>
  <si>
    <t>Оплачено 
за период                                   2014-2025</t>
  </si>
  <si>
    <t>Начислено 
за период                    2014-2025</t>
  </si>
  <si>
    <t>Оплачено  
за период                        2014-2025</t>
  </si>
  <si>
    <t>% собираемости 2014-2025</t>
  </si>
  <si>
    <t>Отчет по начисленным и оплаченным взносам на капитальный ремонт многоквартирных домов Сахалинской области по состоянию на 01.04.2025 года</t>
  </si>
  <si>
    <t>Начислено                            12.2024-02.2025</t>
  </si>
  <si>
    <t>Оплачено                             01.2025-03.2025</t>
  </si>
  <si>
    <t>Задолженность по состоянию на 01.04.2025</t>
  </si>
  <si>
    <t>Совокупная задолженность 
без учета переплат по взносам, в млн.руб.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</si>
</sst>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4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1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10" fontId="8" fillId="0" borderId="1" xfId="1" applyNumberFormat="1" applyFont="1" applyFill="1" applyBorder="1" applyAlignment="1">
      <alignment horizontal="center" vertical="center"/>
    </xf>
    <xf numFmtId="10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2"/>
  <sheetViews>
    <sheetView tabSelected="1" topLeftCell="A7" zoomScale="70" zoomScaleNormal="70" zoomScaleSheetLayoutView="70" zoomScalePageLayoutView="40" workbookViewId="0">
      <selection activeCell="E22" sqref="E22"/>
    </sheetView>
  </sheetViews>
  <sheetFormatPr defaultRowHeight="15.75" x14ac:dyDescent="0.2"/>
  <cols>
    <col min="1" max="1" width="4.42578125" style="6" customWidth="1"/>
    <col min="2" max="2" width="34.5703125" style="3" customWidth="1"/>
    <col min="3" max="5" width="25" style="1" customWidth="1"/>
    <col min="6" max="6" width="11" style="1" customWidth="1"/>
    <col min="7" max="7" width="26.28515625" style="2" customWidth="1"/>
    <col min="8" max="9" width="26.28515625" style="1" customWidth="1"/>
    <col min="10" max="10" width="11.28515625" style="1" customWidth="1"/>
    <col min="11" max="12" width="25.140625" style="1" customWidth="1"/>
    <col min="13" max="13" width="23.85546875" style="3" customWidth="1"/>
    <col min="14" max="14" width="11.28515625" style="4" customWidth="1"/>
    <col min="15" max="15" width="12.28515625" style="4" customWidth="1"/>
    <col min="16" max="45" width="9.140625" style="3"/>
    <col min="46" max="46" width="18.28515625" style="3" customWidth="1"/>
    <col min="47" max="47" width="20.140625" style="3" customWidth="1"/>
    <col min="48" max="48" width="18.5703125" style="3" customWidth="1"/>
    <col min="49" max="16384" width="9.140625" style="3"/>
  </cols>
  <sheetData>
    <row r="1" spans="1:15" ht="18.75" customHeight="1" x14ac:dyDescent="0.2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39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s="8" customFormat="1" ht="21.75" customHeight="1" x14ac:dyDescent="0.2">
      <c r="A3" s="32" t="s">
        <v>16</v>
      </c>
      <c r="B3" s="27" t="s">
        <v>0</v>
      </c>
      <c r="C3" s="33" t="s">
        <v>23</v>
      </c>
      <c r="D3" s="34"/>
      <c r="E3" s="35"/>
      <c r="F3" s="28" t="s">
        <v>22</v>
      </c>
      <c r="G3" s="36" t="s">
        <v>24</v>
      </c>
      <c r="H3" s="37"/>
      <c r="I3" s="38"/>
      <c r="J3" s="28" t="s">
        <v>25</v>
      </c>
      <c r="K3" s="36" t="s">
        <v>26</v>
      </c>
      <c r="L3" s="37"/>
      <c r="M3" s="38"/>
      <c r="N3" s="28" t="s">
        <v>32</v>
      </c>
      <c r="O3" s="7"/>
    </row>
    <row r="4" spans="1:15" s="9" customFormat="1" ht="72.75" customHeight="1" x14ac:dyDescent="0.2">
      <c r="A4" s="32"/>
      <c r="B4" s="27"/>
      <c r="C4" s="14" t="s">
        <v>27</v>
      </c>
      <c r="D4" s="14" t="s">
        <v>29</v>
      </c>
      <c r="E4" s="14" t="s">
        <v>28</v>
      </c>
      <c r="F4" s="29"/>
      <c r="G4" s="15" t="s">
        <v>34</v>
      </c>
      <c r="H4" s="14" t="s">
        <v>35</v>
      </c>
      <c r="I4" s="14" t="s">
        <v>36</v>
      </c>
      <c r="J4" s="29"/>
      <c r="K4" s="14" t="s">
        <v>30</v>
      </c>
      <c r="L4" s="14" t="s">
        <v>31</v>
      </c>
      <c r="M4" s="22" t="s">
        <v>21</v>
      </c>
      <c r="N4" s="29"/>
      <c r="O4" s="7"/>
    </row>
    <row r="5" spans="1:15" s="9" customFormat="1" ht="36.75" customHeight="1" x14ac:dyDescent="0.2">
      <c r="A5" s="16">
        <v>1</v>
      </c>
      <c r="B5" s="17" t="s">
        <v>19</v>
      </c>
      <c r="C5" s="18">
        <v>167530653.68999994</v>
      </c>
      <c r="D5" s="18">
        <v>155938931.66999987</v>
      </c>
      <c r="E5" s="18">
        <v>11694594.690000005</v>
      </c>
      <c r="F5" s="23">
        <f>D5/C5</f>
        <v>0.93080835199599066</v>
      </c>
      <c r="G5" s="19">
        <v>7540696.1400000043</v>
      </c>
      <c r="H5" s="18">
        <v>7737600.3499999996</v>
      </c>
      <c r="I5" s="18">
        <f>G5-H5</f>
        <v>-196904.20999999531</v>
      </c>
      <c r="J5" s="23">
        <f>H5/G5</f>
        <v>1.0261122058685679</v>
      </c>
      <c r="K5" s="18">
        <v>175071349.82999995</v>
      </c>
      <c r="L5" s="18">
        <v>163676532.01999986</v>
      </c>
      <c r="M5" s="18">
        <f>K5-L5</f>
        <v>11394817.810000092</v>
      </c>
      <c r="N5" s="23">
        <f t="shared" ref="N5:N19" si="0">L5/K5</f>
        <v>0.93491329208882645</v>
      </c>
      <c r="O5" s="10"/>
    </row>
    <row r="6" spans="1:15" s="9" customFormat="1" ht="36.75" customHeight="1" x14ac:dyDescent="0.2">
      <c r="A6" s="16">
        <v>2</v>
      </c>
      <c r="B6" s="17" t="s">
        <v>17</v>
      </c>
      <c r="C6" s="18">
        <v>205514500.13999996</v>
      </c>
      <c r="D6" s="18">
        <v>200470163.27999985</v>
      </c>
      <c r="E6" s="18">
        <v>5273640.2499999991</v>
      </c>
      <c r="F6" s="23">
        <f t="shared" ref="F6:F23" si="1">D6/C6</f>
        <v>0.97545508050982377</v>
      </c>
      <c r="G6" s="19">
        <v>10372059.319999997</v>
      </c>
      <c r="H6" s="18">
        <v>9868219.8299999982</v>
      </c>
      <c r="I6" s="18">
        <f t="shared" ref="I6:I22" si="2">G6-H6</f>
        <v>503839.48999999836</v>
      </c>
      <c r="J6" s="23">
        <f t="shared" ref="J6:J23" si="3">H6/G6</f>
        <v>0.95142338908258395</v>
      </c>
      <c r="K6" s="18">
        <v>215886559.45999995</v>
      </c>
      <c r="L6" s="18">
        <v>210338383.10999984</v>
      </c>
      <c r="M6" s="18">
        <f t="shared" ref="M6:M22" si="4">K6-L6</f>
        <v>5548176.3500001132</v>
      </c>
      <c r="N6" s="23">
        <f t="shared" si="0"/>
        <v>0.9743005013194066</v>
      </c>
      <c r="O6" s="10"/>
    </row>
    <row r="7" spans="1:15" s="9" customFormat="1" ht="36.75" customHeight="1" x14ac:dyDescent="0.2">
      <c r="A7" s="16">
        <v>3</v>
      </c>
      <c r="B7" s="17" t="s">
        <v>20</v>
      </c>
      <c r="C7" s="18">
        <v>3177280538.9299984</v>
      </c>
      <c r="D7" s="18">
        <v>3052753023.3399968</v>
      </c>
      <c r="E7" s="18">
        <v>130540452.47999984</v>
      </c>
      <c r="F7" s="23">
        <f t="shared" si="1"/>
        <v>0.96080688687567439</v>
      </c>
      <c r="G7" s="18">
        <v>150842900.34999973</v>
      </c>
      <c r="H7" s="18">
        <v>137955336.68999988</v>
      </c>
      <c r="I7" s="18">
        <f t="shared" si="2"/>
        <v>12887563.659999847</v>
      </c>
      <c r="J7" s="23">
        <f t="shared" si="3"/>
        <v>0.91456300806934288</v>
      </c>
      <c r="K7" s="18">
        <v>3328123439.2799983</v>
      </c>
      <c r="L7" s="18">
        <v>3190708360.0299969</v>
      </c>
      <c r="M7" s="18">
        <f t="shared" si="4"/>
        <v>137415079.25000143</v>
      </c>
      <c r="N7" s="23">
        <f t="shared" si="0"/>
        <v>0.9587109427408349</v>
      </c>
      <c r="O7" s="10"/>
    </row>
    <row r="8" spans="1:15" s="9" customFormat="1" ht="36.75" customHeight="1" x14ac:dyDescent="0.2">
      <c r="A8" s="16">
        <v>4</v>
      </c>
      <c r="B8" s="17" t="s">
        <v>1</v>
      </c>
      <c r="C8" s="18">
        <v>338265403.69</v>
      </c>
      <c r="D8" s="18">
        <v>316484358.11999989</v>
      </c>
      <c r="E8" s="18">
        <v>21869416.889999993</v>
      </c>
      <c r="F8" s="23">
        <f t="shared" si="1"/>
        <v>0.93560959727953397</v>
      </c>
      <c r="G8" s="19">
        <v>15606216.710000003</v>
      </c>
      <c r="H8" s="18">
        <v>14859826.049999993</v>
      </c>
      <c r="I8" s="18">
        <f t="shared" si="2"/>
        <v>746390.66000000946</v>
      </c>
      <c r="J8" s="23">
        <f t="shared" si="3"/>
        <v>0.95217350406766144</v>
      </c>
      <c r="K8" s="18">
        <v>353871620.39999998</v>
      </c>
      <c r="L8" s="18">
        <v>331344184.1699999</v>
      </c>
      <c r="M8" s="18">
        <f t="shared" si="4"/>
        <v>22527436.230000079</v>
      </c>
      <c r="N8" s="23">
        <f t="shared" si="0"/>
        <v>0.9363400879546766</v>
      </c>
      <c r="O8" s="10"/>
    </row>
    <row r="9" spans="1:15" s="9" customFormat="1" ht="36.75" customHeight="1" x14ac:dyDescent="0.2">
      <c r="A9" s="16">
        <v>5</v>
      </c>
      <c r="B9" s="17" t="s">
        <v>2</v>
      </c>
      <c r="C9" s="18">
        <v>624670817.38999975</v>
      </c>
      <c r="D9" s="18">
        <v>586226187.14999962</v>
      </c>
      <c r="E9" s="18">
        <v>38793353.299999997</v>
      </c>
      <c r="F9" s="23">
        <f t="shared" si="1"/>
        <v>0.93845617696592665</v>
      </c>
      <c r="G9" s="19">
        <v>26911077.439999998</v>
      </c>
      <c r="H9" s="18">
        <v>24619690.789999992</v>
      </c>
      <c r="I9" s="18">
        <f t="shared" si="2"/>
        <v>2291386.650000006</v>
      </c>
      <c r="J9" s="23">
        <f t="shared" si="3"/>
        <v>0.91485340358041023</v>
      </c>
      <c r="K9" s="18">
        <v>651581894.82999969</v>
      </c>
      <c r="L9" s="18">
        <v>610845877.93999958</v>
      </c>
      <c r="M9" s="18">
        <f t="shared" si="4"/>
        <v>40736016.890000105</v>
      </c>
      <c r="N9" s="23">
        <f t="shared" si="0"/>
        <v>0.93748135543172473</v>
      </c>
      <c r="O9" s="10"/>
    </row>
    <row r="10" spans="1:15" s="9" customFormat="1" ht="36.75" customHeight="1" x14ac:dyDescent="0.2">
      <c r="A10" s="16">
        <v>6</v>
      </c>
      <c r="B10" s="17" t="s">
        <v>3</v>
      </c>
      <c r="C10" s="18">
        <v>33382532.870000008</v>
      </c>
      <c r="D10" s="18">
        <v>31094032.420000006</v>
      </c>
      <c r="E10" s="18">
        <v>2309715.6700000013</v>
      </c>
      <c r="F10" s="23">
        <f t="shared" si="1"/>
        <v>0.93144617099870763</v>
      </c>
      <c r="G10" s="19">
        <v>1555549.6299999997</v>
      </c>
      <c r="H10" s="18">
        <v>1603728.8700000003</v>
      </c>
      <c r="I10" s="18">
        <f t="shared" si="2"/>
        <v>-48179.240000000689</v>
      </c>
      <c r="J10" s="23">
        <f t="shared" si="3"/>
        <v>1.0309724865544796</v>
      </c>
      <c r="K10" s="18">
        <v>34938082.500000007</v>
      </c>
      <c r="L10" s="18">
        <v>32697761.290000007</v>
      </c>
      <c r="M10" s="18">
        <f t="shared" si="4"/>
        <v>2240321.2100000009</v>
      </c>
      <c r="N10" s="23">
        <f t="shared" si="0"/>
        <v>0.93587738508545792</v>
      </c>
      <c r="O10" s="10"/>
    </row>
    <row r="11" spans="1:15" s="9" customFormat="1" ht="36.75" customHeight="1" x14ac:dyDescent="0.2">
      <c r="A11" s="16">
        <v>7</v>
      </c>
      <c r="B11" s="17" t="s">
        <v>4</v>
      </c>
      <c r="C11" s="18">
        <v>110604068.61999996</v>
      </c>
      <c r="D11" s="18">
        <v>103573372.93999998</v>
      </c>
      <c r="E11" s="18">
        <v>7042898.9600000009</v>
      </c>
      <c r="F11" s="23">
        <f t="shared" si="1"/>
        <v>0.93643366136778217</v>
      </c>
      <c r="G11" s="19">
        <v>4746584.4200000009</v>
      </c>
      <c r="H11" s="18">
        <v>3733780.0100000012</v>
      </c>
      <c r="I11" s="18">
        <f t="shared" si="2"/>
        <v>1012804.4099999997</v>
      </c>
      <c r="J11" s="23">
        <f t="shared" si="3"/>
        <v>0.78662458720159045</v>
      </c>
      <c r="K11" s="18">
        <v>115350653.03999996</v>
      </c>
      <c r="L11" s="18">
        <v>107307152.94999999</v>
      </c>
      <c r="M11" s="18">
        <f t="shared" si="4"/>
        <v>8043500.0899999738</v>
      </c>
      <c r="N11" s="23">
        <f t="shared" si="0"/>
        <v>0.93026914128339833</v>
      </c>
      <c r="O11" s="10"/>
    </row>
    <row r="12" spans="1:15" s="9" customFormat="1" ht="36.75" customHeight="1" x14ac:dyDescent="0.2">
      <c r="A12" s="16">
        <v>8</v>
      </c>
      <c r="B12" s="17" t="s">
        <v>5</v>
      </c>
      <c r="C12" s="18">
        <v>282630121.62000006</v>
      </c>
      <c r="D12" s="18">
        <v>264952635.98000005</v>
      </c>
      <c r="E12" s="18">
        <v>17861236.050000004</v>
      </c>
      <c r="F12" s="23">
        <f t="shared" si="1"/>
        <v>0.93745363891620992</v>
      </c>
      <c r="G12" s="19">
        <v>12626213.920000004</v>
      </c>
      <c r="H12" s="18">
        <v>12215843.110000007</v>
      </c>
      <c r="I12" s="18">
        <f t="shared" si="2"/>
        <v>410370.8099999968</v>
      </c>
      <c r="J12" s="23">
        <f t="shared" si="3"/>
        <v>0.96749850647231894</v>
      </c>
      <c r="K12" s="18">
        <v>295256335.54000008</v>
      </c>
      <c r="L12" s="18">
        <v>277168479.09000003</v>
      </c>
      <c r="M12" s="18">
        <f t="shared" si="4"/>
        <v>18087856.450000048</v>
      </c>
      <c r="N12" s="25">
        <f t="shared" si="0"/>
        <v>0.938738464605954</v>
      </c>
      <c r="O12" s="10"/>
    </row>
    <row r="13" spans="1:15" s="9" customFormat="1" ht="36.75" customHeight="1" x14ac:dyDescent="0.2">
      <c r="A13" s="16">
        <v>9</v>
      </c>
      <c r="B13" s="17" t="s">
        <v>6</v>
      </c>
      <c r="C13" s="18">
        <v>116248742.39</v>
      </c>
      <c r="D13" s="18">
        <v>111774099.79000001</v>
      </c>
      <c r="E13" s="18">
        <v>4742465.3600000022</v>
      </c>
      <c r="F13" s="23">
        <f t="shared" si="1"/>
        <v>0.96150803434080923</v>
      </c>
      <c r="G13" s="19">
        <v>4900153.7700000023</v>
      </c>
      <c r="H13" s="18">
        <v>4768036.3499999996</v>
      </c>
      <c r="I13" s="18">
        <f t="shared" si="2"/>
        <v>132117.42000000272</v>
      </c>
      <c r="J13" s="23">
        <f t="shared" si="3"/>
        <v>0.97303810733270057</v>
      </c>
      <c r="K13" s="18">
        <v>121148896.16</v>
      </c>
      <c r="L13" s="18">
        <v>116542136.14</v>
      </c>
      <c r="M13" s="18">
        <f t="shared" si="4"/>
        <v>4606760.0199999958</v>
      </c>
      <c r="N13" s="25">
        <f t="shared" si="0"/>
        <v>0.961974395425643</v>
      </c>
      <c r="O13" s="10"/>
    </row>
    <row r="14" spans="1:15" s="9" customFormat="1" ht="36.75" customHeight="1" x14ac:dyDescent="0.2">
      <c r="A14" s="16">
        <v>10</v>
      </c>
      <c r="B14" s="17" t="s">
        <v>7</v>
      </c>
      <c r="C14" s="18">
        <v>424249908</v>
      </c>
      <c r="D14" s="18">
        <v>368590830.26999998</v>
      </c>
      <c r="E14" s="18">
        <v>55673974.279999979</v>
      </c>
      <c r="F14" s="23">
        <f t="shared" si="1"/>
        <v>0.86880591679468311</v>
      </c>
      <c r="G14" s="19">
        <v>18260215.630000014</v>
      </c>
      <c r="H14" s="18">
        <v>18002715.639999997</v>
      </c>
      <c r="I14" s="18">
        <f t="shared" si="2"/>
        <v>257499.99000001699</v>
      </c>
      <c r="J14" s="23">
        <f t="shared" si="3"/>
        <v>0.98589830507932419</v>
      </c>
      <c r="K14" s="18">
        <v>442510123.63</v>
      </c>
      <c r="L14" s="18">
        <v>386593545.90999997</v>
      </c>
      <c r="M14" s="18">
        <f t="shared" si="4"/>
        <v>55916577.720000029</v>
      </c>
      <c r="N14" s="25">
        <f t="shared" si="0"/>
        <v>0.87363774355871215</v>
      </c>
      <c r="O14" s="10"/>
    </row>
    <row r="15" spans="1:15" s="9" customFormat="1" ht="36.75" customHeight="1" x14ac:dyDescent="0.2">
      <c r="A15" s="16">
        <v>11</v>
      </c>
      <c r="B15" s="17" t="s">
        <v>8</v>
      </c>
      <c r="C15" s="18">
        <v>419190677.64999974</v>
      </c>
      <c r="D15" s="18">
        <v>384994834.95999998</v>
      </c>
      <c r="E15" s="18">
        <v>34411792.780000009</v>
      </c>
      <c r="F15" s="23">
        <f t="shared" si="1"/>
        <v>0.91842413366226783</v>
      </c>
      <c r="G15" s="19">
        <v>18820640.819999993</v>
      </c>
      <c r="H15" s="18">
        <v>16542261.550000004</v>
      </c>
      <c r="I15" s="18">
        <f t="shared" si="2"/>
        <v>2278379.2699999884</v>
      </c>
      <c r="J15" s="23">
        <f t="shared" si="3"/>
        <v>0.87894252423228647</v>
      </c>
      <c r="K15" s="18">
        <v>438011318.46999973</v>
      </c>
      <c r="L15" s="18">
        <v>401537096.50999999</v>
      </c>
      <c r="M15" s="18">
        <f t="shared" si="4"/>
        <v>36474221.95999974</v>
      </c>
      <c r="N15" s="25">
        <f t="shared" si="0"/>
        <v>0.91672767250077825</v>
      </c>
      <c r="O15" s="10"/>
    </row>
    <row r="16" spans="1:15" s="9" customFormat="1" ht="36.75" customHeight="1" x14ac:dyDescent="0.2">
      <c r="A16" s="16">
        <v>12</v>
      </c>
      <c r="B16" s="17" t="s">
        <v>9</v>
      </c>
      <c r="C16" s="18">
        <v>37255719.939999998</v>
      </c>
      <c r="D16" s="18">
        <v>36377923.449999996</v>
      </c>
      <c r="E16" s="18">
        <v>990310.85999999987</v>
      </c>
      <c r="F16" s="23">
        <f t="shared" si="1"/>
        <v>0.97643861153633094</v>
      </c>
      <c r="G16" s="19">
        <v>1661552.0000000005</v>
      </c>
      <c r="H16" s="18">
        <v>1661004.4300000002</v>
      </c>
      <c r="I16" s="18">
        <f t="shared" si="2"/>
        <v>547.57000000029802</v>
      </c>
      <c r="J16" s="23">
        <f t="shared" si="3"/>
        <v>0.99967044666673066</v>
      </c>
      <c r="K16" s="18">
        <v>38917271.939999998</v>
      </c>
      <c r="L16" s="18">
        <v>38038927.879999995</v>
      </c>
      <c r="M16" s="18">
        <f t="shared" si="4"/>
        <v>878344.06000000238</v>
      </c>
      <c r="N16" s="25">
        <f t="shared" si="0"/>
        <v>0.97743048224566786</v>
      </c>
      <c r="O16" s="10"/>
    </row>
    <row r="17" spans="1:48" s="9" customFormat="1" ht="36.75" customHeight="1" x14ac:dyDescent="0.2">
      <c r="A17" s="16">
        <v>13</v>
      </c>
      <c r="B17" s="17" t="s">
        <v>10</v>
      </c>
      <c r="C17" s="18">
        <v>71096463.979999989</v>
      </c>
      <c r="D17" s="18">
        <v>68404128.390000015</v>
      </c>
      <c r="E17" s="18">
        <v>2737839.4200000009</v>
      </c>
      <c r="F17" s="23">
        <f t="shared" si="1"/>
        <v>0.96213123073522544</v>
      </c>
      <c r="G17" s="20">
        <v>5112530.3499999987</v>
      </c>
      <c r="H17" s="18">
        <v>4163042.7100000009</v>
      </c>
      <c r="I17" s="18">
        <f t="shared" si="2"/>
        <v>949487.6399999978</v>
      </c>
      <c r="J17" s="23">
        <f t="shared" si="3"/>
        <v>0.8142822487107586</v>
      </c>
      <c r="K17" s="18">
        <v>76208994.329999983</v>
      </c>
      <c r="L17" s="18">
        <v>72567171.100000024</v>
      </c>
      <c r="M17" s="18">
        <f t="shared" si="4"/>
        <v>3641823.2299999595</v>
      </c>
      <c r="N17" s="25">
        <f t="shared" si="0"/>
        <v>0.95221268484097632</v>
      </c>
      <c r="O17" s="10"/>
    </row>
    <row r="18" spans="1:48" s="9" customFormat="1" ht="36.75" customHeight="1" x14ac:dyDescent="0.2">
      <c r="A18" s="16">
        <v>14</v>
      </c>
      <c r="B18" s="17" t="s">
        <v>11</v>
      </c>
      <c r="C18" s="18">
        <v>145343201.36000001</v>
      </c>
      <c r="D18" s="18">
        <v>140054024.06999999</v>
      </c>
      <c r="E18" s="18">
        <v>5423273.5499999998</v>
      </c>
      <c r="F18" s="23">
        <f t="shared" si="1"/>
        <v>0.96360904919866686</v>
      </c>
      <c r="G18" s="20">
        <v>6849359.0599999996</v>
      </c>
      <c r="H18" s="18">
        <v>6621094.129999998</v>
      </c>
      <c r="I18" s="18">
        <f t="shared" si="2"/>
        <v>228264.93000000156</v>
      </c>
      <c r="J18" s="23">
        <f t="shared" si="3"/>
        <v>0.96667353426789082</v>
      </c>
      <c r="K18" s="18">
        <v>152192560.42000002</v>
      </c>
      <c r="L18" s="18">
        <v>146675118.19999999</v>
      </c>
      <c r="M18" s="18">
        <f t="shared" si="4"/>
        <v>5517442.2200000286</v>
      </c>
      <c r="N18" s="25">
        <f t="shared" si="0"/>
        <v>0.96374696499767298</v>
      </c>
      <c r="O18" s="10"/>
    </row>
    <row r="19" spans="1:48" s="9" customFormat="1" ht="36.75" customHeight="1" x14ac:dyDescent="0.2">
      <c r="A19" s="16">
        <v>15</v>
      </c>
      <c r="B19" s="17" t="s">
        <v>12</v>
      </c>
      <c r="C19" s="18">
        <v>113922480.98999998</v>
      </c>
      <c r="D19" s="18">
        <v>109605816.86000001</v>
      </c>
      <c r="E19" s="18">
        <v>4402649.42</v>
      </c>
      <c r="F19" s="23">
        <f t="shared" si="1"/>
        <v>0.96210875946092789</v>
      </c>
      <c r="G19" s="20">
        <v>5399443.5500000035</v>
      </c>
      <c r="H19" s="18">
        <v>4622326.6099999994</v>
      </c>
      <c r="I19" s="18">
        <f t="shared" si="2"/>
        <v>777116.94000000414</v>
      </c>
      <c r="J19" s="23">
        <f t="shared" si="3"/>
        <v>0.85607462457867467</v>
      </c>
      <c r="K19" s="18">
        <v>119321924.53999998</v>
      </c>
      <c r="L19" s="18">
        <v>114228143.47000001</v>
      </c>
      <c r="M19" s="18">
        <f t="shared" si="4"/>
        <v>5093781.069999963</v>
      </c>
      <c r="N19" s="25">
        <f t="shared" si="0"/>
        <v>0.95731060247614097</v>
      </c>
      <c r="O19" s="10"/>
    </row>
    <row r="20" spans="1:48" s="9" customFormat="1" ht="36.75" customHeight="1" x14ac:dyDescent="0.2">
      <c r="A20" s="16">
        <v>16</v>
      </c>
      <c r="B20" s="17" t="s">
        <v>18</v>
      </c>
      <c r="C20" s="18">
        <v>381988881.7299999</v>
      </c>
      <c r="D20" s="18">
        <v>346627008.99999976</v>
      </c>
      <c r="E20" s="18">
        <v>35459386.210000031</v>
      </c>
      <c r="F20" s="23">
        <f t="shared" si="1"/>
        <v>0.90742695816210994</v>
      </c>
      <c r="G20" s="20">
        <v>16061270.409999995</v>
      </c>
      <c r="H20" s="18">
        <v>14813237.740000006</v>
      </c>
      <c r="I20" s="18">
        <f t="shared" si="2"/>
        <v>1248032.6699999887</v>
      </c>
      <c r="J20" s="23">
        <f t="shared" si="3"/>
        <v>0.92229551971038704</v>
      </c>
      <c r="K20" s="18">
        <v>398050152.13999987</v>
      </c>
      <c r="L20" s="18">
        <v>361440246.73999977</v>
      </c>
      <c r="M20" s="18">
        <f t="shared" si="4"/>
        <v>36609905.400000095</v>
      </c>
      <c r="N20" s="25">
        <v>0.8222378329081943</v>
      </c>
      <c r="O20" s="10"/>
    </row>
    <row r="21" spans="1:48" s="9" customFormat="1" ht="36.75" customHeight="1" x14ac:dyDescent="0.2">
      <c r="A21" s="16">
        <v>17</v>
      </c>
      <c r="B21" s="17" t="s">
        <v>13</v>
      </c>
      <c r="C21" s="18">
        <v>701045729.9000001</v>
      </c>
      <c r="D21" s="18">
        <v>649621101.03999901</v>
      </c>
      <c r="E21" s="18">
        <v>51508438.190000035</v>
      </c>
      <c r="F21" s="23">
        <f t="shared" si="1"/>
        <v>0.92664582827237751</v>
      </c>
      <c r="G21" s="20">
        <v>31962320.989999969</v>
      </c>
      <c r="H21" s="18">
        <v>27191669.819999985</v>
      </c>
      <c r="I21" s="18">
        <f t="shared" si="2"/>
        <v>4770651.1699999832</v>
      </c>
      <c r="J21" s="23">
        <f t="shared" si="3"/>
        <v>0.85074140355787764</v>
      </c>
      <c r="K21" s="18">
        <v>733008050.8900001</v>
      </c>
      <c r="L21" s="18">
        <v>676812770.85999894</v>
      </c>
      <c r="M21" s="18">
        <f t="shared" si="4"/>
        <v>56195280.030001163</v>
      </c>
      <c r="N21" s="25">
        <f t="shared" ref="N21:N23" si="5">L21/K21</f>
        <v>0.92333606709807581</v>
      </c>
      <c r="O21" s="10"/>
    </row>
    <row r="22" spans="1:48" s="9" customFormat="1" ht="36.75" customHeight="1" x14ac:dyDescent="0.2">
      <c r="A22" s="16">
        <v>18</v>
      </c>
      <c r="B22" s="17" t="s">
        <v>14</v>
      </c>
      <c r="C22" s="18">
        <v>59025777.660000004</v>
      </c>
      <c r="D22" s="18">
        <v>55573498.629999995</v>
      </c>
      <c r="E22" s="18">
        <v>3621911.4500000007</v>
      </c>
      <c r="F22" s="23">
        <f t="shared" si="1"/>
        <v>0.94151234991115562</v>
      </c>
      <c r="G22" s="20">
        <v>3603399.3100000019</v>
      </c>
      <c r="H22" s="18">
        <v>3330504.2899999991</v>
      </c>
      <c r="I22" s="18">
        <f t="shared" si="2"/>
        <v>272895.02000000281</v>
      </c>
      <c r="J22" s="23">
        <f t="shared" si="3"/>
        <v>0.92426733855371623</v>
      </c>
      <c r="K22" s="18">
        <v>62629176.970000006</v>
      </c>
      <c r="L22" s="18">
        <v>58904002.919999994</v>
      </c>
      <c r="M22" s="18">
        <f t="shared" si="4"/>
        <v>3725174.0500000119</v>
      </c>
      <c r="N22" s="25">
        <f t="shared" si="5"/>
        <v>0.94052015002872535</v>
      </c>
      <c r="O22" s="10"/>
    </row>
    <row r="23" spans="1:48" s="12" customFormat="1" ht="32.25" customHeight="1" x14ac:dyDescent="0.2">
      <c r="A23" s="27" t="s">
        <v>15</v>
      </c>
      <c r="B23" s="27"/>
      <c r="C23" s="21">
        <f>SUM(C5:C22)</f>
        <v>7409246220.5499954</v>
      </c>
      <c r="D23" s="21">
        <f t="shared" ref="D23:E23" si="6">SUM(D5:D22)</f>
        <v>6983115971.3599939</v>
      </c>
      <c r="E23" s="21">
        <f t="shared" si="6"/>
        <v>434357349.81</v>
      </c>
      <c r="F23" s="24">
        <f t="shared" si="1"/>
        <v>0.94248669344958425</v>
      </c>
      <c r="G23" s="21">
        <f>SUM(G5:G22)</f>
        <v>342832183.81999969</v>
      </c>
      <c r="H23" s="21">
        <f t="shared" ref="H23" si="7">H5+H6+H7+H8+H9+H10+H11+H12+H13+H14+H15+H16+H17+H18+H19+H20+H21+H22</f>
        <v>314309918.96999991</v>
      </c>
      <c r="I23" s="21">
        <f>SUM(I5:I22)</f>
        <v>28522264.849999849</v>
      </c>
      <c r="J23" s="24">
        <f t="shared" si="3"/>
        <v>0.91680400441933108</v>
      </c>
      <c r="K23" s="21">
        <f>K5+K6+K7+K8+K9+K10+K11+K12+K13+K14+K15+K16+K17+K18+K19+K20+K21+K22</f>
        <v>7752078404.369997</v>
      </c>
      <c r="L23" s="21">
        <f>L5+L6+L7+L8+L9+L10+L11+L12+L13+L14+L15+L16+L17+L18+L19+L20+L21+L22</f>
        <v>7297425890.3299961</v>
      </c>
      <c r="M23" s="21">
        <f>M5+M6+M7+M8+M9+M10+M11+M12+M13+M14+M15+M16+M17+M18+M19+M20+M21+M22</f>
        <v>454652514.04000288</v>
      </c>
      <c r="N23" s="26">
        <f t="shared" si="5"/>
        <v>0.94135088806845602</v>
      </c>
      <c r="O23" s="11"/>
    </row>
    <row r="24" spans="1:48" ht="33" customHeight="1" x14ac:dyDescent="0.2">
      <c r="G24" s="1"/>
      <c r="K24" s="39" t="s">
        <v>37</v>
      </c>
      <c r="L24" s="39"/>
      <c r="M24" s="21">
        <v>457.41</v>
      </c>
    </row>
    <row r="25" spans="1:48" s="4" customFormat="1" ht="20.25" x14ac:dyDescent="0.2">
      <c r="A25" s="6"/>
      <c r="B25" s="9"/>
      <c r="C25" s="13"/>
      <c r="D25" s="13"/>
      <c r="E25" s="13"/>
      <c r="F25" s="13"/>
      <c r="G25" s="1"/>
      <c r="H25" s="1"/>
      <c r="I25" s="1"/>
      <c r="J25" s="1"/>
      <c r="K25" s="1"/>
      <c r="L25" s="1"/>
      <c r="M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5" customFormat="1" x14ac:dyDescent="0.2"/>
    <row r="27" spans="1:48" s="5" customFormat="1" x14ac:dyDescent="0.2"/>
    <row r="28" spans="1:48" s="5" customFormat="1" x14ac:dyDescent="0.2"/>
    <row r="29" spans="1:48" s="5" customFormat="1" x14ac:dyDescent="0.2"/>
    <row r="30" spans="1:48" s="5" customFormat="1" x14ac:dyDescent="0.2"/>
    <row r="31" spans="1:48" s="5" customFormat="1" x14ac:dyDescent="0.2"/>
    <row r="32" spans="1:48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</sheetData>
  <mergeCells count="11">
    <mergeCell ref="K24:L24"/>
    <mergeCell ref="A23:B23"/>
    <mergeCell ref="N3:N4"/>
    <mergeCell ref="A1:M2"/>
    <mergeCell ref="A3:A4"/>
    <mergeCell ref="B3:B4"/>
    <mergeCell ref="C3:E3"/>
    <mergeCell ref="G3:I3"/>
    <mergeCell ref="J3:J4"/>
    <mergeCell ref="K3:M3"/>
    <mergeCell ref="F3:F4"/>
  </mergeCells>
  <pageMargins left="3.937007874015748E-2" right="3.937007874015748E-2" top="0.15748031496062992" bottom="3.937007874015748E-2" header="0.59055118110236227" footer="0.1181102362204724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Stimulsoft Reports 2014.1.1900 from 10 April 2014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Французова Ирина Васильевна</dc:creator>
  <cp:lastModifiedBy>Кобзева Оксана Витальевна</cp:lastModifiedBy>
  <cp:lastPrinted>2024-03-03T22:19:38Z</cp:lastPrinted>
  <dcterms:created xsi:type="dcterms:W3CDTF">2015-01-16T06:11:54Z</dcterms:created>
  <dcterms:modified xsi:type="dcterms:W3CDTF">2025-04-02T00:47:26Z</dcterms:modified>
</cp:coreProperties>
</file>