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5 Собираемость МО на сайт\2025\02 Февраль\"/>
    </mc:Choice>
  </mc:AlternateContent>
  <xr:revisionPtr revIDLastSave="0" documentId="13_ncr:1_{B1146FFB-BA06-49F8-8518-9FD6F6238DD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D23" i="20" l="1"/>
  <c r="D24" i="20" s="1"/>
  <c r="C23" i="20"/>
  <c r="C24" i="20" s="1"/>
  <c r="E23" i="20" l="1"/>
  <c r="E24" i="20" s="1"/>
  <c r="G23" i="20"/>
  <c r="G24" i="20" s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H24" i="20" s="1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5" i="20"/>
  <c r="K5" i="20"/>
  <c r="J5" i="20"/>
  <c r="I23" i="20" l="1"/>
  <c r="I24" i="20" s="1"/>
  <c r="F23" i="20"/>
  <c r="N5" i="20"/>
  <c r="N10" i="20"/>
  <c r="N14" i="20"/>
  <c r="N18" i="20"/>
  <c r="N7" i="20"/>
  <c r="N15" i="20"/>
  <c r="N19" i="20"/>
  <c r="N6" i="20"/>
  <c r="N12" i="20"/>
  <c r="N21" i="20"/>
  <c r="J23" i="20"/>
  <c r="N11" i="20"/>
  <c r="N22" i="20"/>
  <c r="N9" i="20"/>
  <c r="N16" i="20"/>
  <c r="N13" i="20"/>
  <c r="N8" i="20"/>
  <c r="N17" i="20"/>
  <c r="K23" i="20"/>
  <c r="K24" i="20" s="1"/>
  <c r="L23" i="20"/>
  <c r="L24" i="20" s="1"/>
  <c r="M23" i="20" l="1"/>
  <c r="M24" i="20" s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<sst xmlns="http://schemas.openxmlformats.org/spreadsheetml/2006/main" count="38" uniqueCount="38">
  <si>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</si>
  <si>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</si>
  <si>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</si>
  <si>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</si>
  <si>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</si>
  <si>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</si>
  <si>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</si>
  <si>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</si>
  <si>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</si>
  <si>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</si>
  <si>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</si>
  <si>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</si>
  <si>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</si>
  <si>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</si>
  <si>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</si>
  <si>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</si>
  <si>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</si>
  <si>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</si>
  <si>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</si>
  <si>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</si>
  <si>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</si>
  <si>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</si>
  <si>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</si>
  <si>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</si>
  <si>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</si>
  <si>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</si>
  <si>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</si>
  <si>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</si>
  <si>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</si>
  <si>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</si>
  <si>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</si>
  <si>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</si>
  <si>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</si>
  <si>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* Начисление декабрь 2024 года по методике формирования отчтета КР исходя из минимального взноса 11,00 руб., оплачено с января 2025 года исходя из минимального взноса 13,00 руб.</t>
  </si>
  <si>
    <t>Отчет по начисленным и оплаченным взносам на капитальный ремонт многоквартирных домов Сахалинской области по состоянию на 01.03.2025 года</t>
  </si>
  <si>
    <t>Начислено                            12.2024-01.2025</t>
  </si>
  <si>
    <t>Оплачено                             01.2025-02.2025</t>
  </si>
  <si>
    <t>Задолженность по состоянию на 0103.2025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</si>
</sst>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topLeftCell="A13" zoomScale="70" zoomScaleNormal="70" zoomScaleSheetLayoutView="70" zoomScalePageLayoutView="40" workbookViewId="0">
      <selection activeCell="Q32" sqref="Q32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5.14062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39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s="8" customFormat="1" ht="21.75" customHeight="1" x14ac:dyDescent="0.2">
      <c r="A3" s="32" t="s">
        <v>16</v>
      </c>
      <c r="B3" s="27" t="s">
        <v>0</v>
      </c>
      <c r="C3" s="33" t="s">
        <v>23</v>
      </c>
      <c r="D3" s="34"/>
      <c r="E3" s="35"/>
      <c r="F3" s="28" t="s">
        <v>22</v>
      </c>
      <c r="G3" s="36" t="s">
        <v>24</v>
      </c>
      <c r="H3" s="37"/>
      <c r="I3" s="38"/>
      <c r="J3" s="28" t="s">
        <v>25</v>
      </c>
      <c r="K3" s="36" t="s">
        <v>26</v>
      </c>
      <c r="L3" s="37"/>
      <c r="M3" s="38"/>
      <c r="N3" s="28" t="s">
        <v>32</v>
      </c>
      <c r="O3" s="7"/>
    </row>
    <row r="4" spans="1:15" s="9" customFormat="1" ht="72.75" customHeight="1" x14ac:dyDescent="0.2">
      <c r="A4" s="32"/>
      <c r="B4" s="27"/>
      <c r="C4" s="14" t="s">
        <v>27</v>
      </c>
      <c r="D4" s="14" t="s">
        <v>29</v>
      </c>
      <c r="E4" s="14" t="s">
        <v>28</v>
      </c>
      <c r="F4" s="29"/>
      <c r="G4" s="15" t="s">
        <v>35</v>
      </c>
      <c r="H4" s="14" t="s">
        <v>36</v>
      </c>
      <c r="I4" s="14" t="s">
        <v>37</v>
      </c>
      <c r="J4" s="29"/>
      <c r="K4" s="14" t="s">
        <v>30</v>
      </c>
      <c r="L4" s="14" t="s">
        <v>31</v>
      </c>
      <c r="M4" s="22" t="s">
        <v>21</v>
      </c>
      <c r="N4" s="29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167530653.68999994</v>
      </c>
      <c r="D5" s="18">
        <v>155938931.66999987</v>
      </c>
      <c r="E5" s="18">
        <v>11694594.690000005</v>
      </c>
      <c r="F5" s="23">
        <f>D5/C5</f>
        <v>0.93080835199599066</v>
      </c>
      <c r="G5" s="19">
        <v>4927318.3599999994</v>
      </c>
      <c r="H5" s="18">
        <v>4763310.8500000006</v>
      </c>
      <c r="I5" s="18">
        <v>668107.92000000004</v>
      </c>
      <c r="J5" s="23">
        <f>H5/G5</f>
        <v>0.9667146512530197</v>
      </c>
      <c r="K5" s="18">
        <f t="shared" ref="K5:K22" si="0">C5+G5</f>
        <v>172457972.04999995</v>
      </c>
      <c r="L5" s="18">
        <f t="shared" ref="L5:L22" si="1">D5+H5</f>
        <v>160702242.51999986</v>
      </c>
      <c r="M5" s="18">
        <v>11797473.469999993</v>
      </c>
      <c r="N5" s="23">
        <f t="shared" ref="N5:N19" si="2">L5/K5</f>
        <v>0.9318342353776965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205514500.13999996</v>
      </c>
      <c r="D6" s="18">
        <v>200470163.27999985</v>
      </c>
      <c r="E6" s="18">
        <v>5273640.2499999991</v>
      </c>
      <c r="F6" s="23">
        <f t="shared" ref="F6:F23" si="3">D6/C6</f>
        <v>0.97545508050982377</v>
      </c>
      <c r="G6" s="19">
        <v>6717560.9400000051</v>
      </c>
      <c r="H6" s="18">
        <v>5929039.3200000087</v>
      </c>
      <c r="I6" s="18">
        <v>1051671.5899999996</v>
      </c>
      <c r="J6" s="23">
        <f t="shared" ref="J6:J23" si="4">H6/G6</f>
        <v>0.88261786874091297</v>
      </c>
      <c r="K6" s="18">
        <f t="shared" si="0"/>
        <v>212232061.07999995</v>
      </c>
      <c r="L6" s="18">
        <f t="shared" si="1"/>
        <v>206399202.59999987</v>
      </c>
      <c r="M6" s="18">
        <v>5977402.1299999971</v>
      </c>
      <c r="N6" s="23">
        <f t="shared" si="2"/>
        <v>0.97251660069492796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3177280538.9299984</v>
      </c>
      <c r="D7" s="18">
        <v>3052753023.3399968</v>
      </c>
      <c r="E7" s="18">
        <v>130540452.47999984</v>
      </c>
      <c r="F7" s="23">
        <f t="shared" si="3"/>
        <v>0.96080688687567439</v>
      </c>
      <c r="G7" s="18">
        <v>99473399.670000076</v>
      </c>
      <c r="H7" s="18">
        <v>85552937.960000083</v>
      </c>
      <c r="I7" s="18">
        <v>17906261.280000012</v>
      </c>
      <c r="J7" s="23">
        <f t="shared" si="4"/>
        <v>0.86005845023714189</v>
      </c>
      <c r="K7" s="18">
        <f t="shared" si="0"/>
        <v>3276753938.5999985</v>
      </c>
      <c r="L7" s="18">
        <f t="shared" si="1"/>
        <v>3138305961.2999969</v>
      </c>
      <c r="M7" s="18">
        <v>140094317.46000004</v>
      </c>
      <c r="N7" s="23">
        <f t="shared" si="2"/>
        <v>0.95774843644220842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338265403.69</v>
      </c>
      <c r="D8" s="18">
        <v>316484358.11999989</v>
      </c>
      <c r="E8" s="18">
        <v>21869416.889999993</v>
      </c>
      <c r="F8" s="23">
        <f t="shared" si="3"/>
        <v>0.93560959727953397</v>
      </c>
      <c r="G8" s="19">
        <v>10157301.5</v>
      </c>
      <c r="H8" s="18">
        <v>9304182.7200000007</v>
      </c>
      <c r="I8" s="18">
        <v>1170391.8799999999</v>
      </c>
      <c r="J8" s="23">
        <f t="shared" si="4"/>
        <v>0.91600930818091797</v>
      </c>
      <c r="K8" s="18">
        <f t="shared" si="0"/>
        <v>348422705.19</v>
      </c>
      <c r="L8" s="18">
        <f t="shared" si="1"/>
        <v>325788540.83999991</v>
      </c>
      <c r="M8" s="18">
        <v>22696457.859999988</v>
      </c>
      <c r="N8" s="23">
        <f t="shared" si="2"/>
        <v>0.9350382049939675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624670817.38999975</v>
      </c>
      <c r="D9" s="18">
        <v>586226187.14999962</v>
      </c>
      <c r="E9" s="18">
        <v>38793353.299999997</v>
      </c>
      <c r="F9" s="23">
        <f t="shared" si="3"/>
        <v>0.93845617696592665</v>
      </c>
      <c r="G9" s="19">
        <v>17352159.959999993</v>
      </c>
      <c r="H9" s="18">
        <v>15692528.740000008</v>
      </c>
      <c r="I9" s="18">
        <v>2417690.4100000039</v>
      </c>
      <c r="J9" s="23">
        <f t="shared" si="4"/>
        <v>0.90435592895491113</v>
      </c>
      <c r="K9" s="18">
        <f t="shared" si="0"/>
        <v>642022977.34999979</v>
      </c>
      <c r="L9" s="18">
        <f t="shared" si="1"/>
        <v>601918715.88999963</v>
      </c>
      <c r="M9" s="18">
        <v>40261444.729999982</v>
      </c>
      <c r="N9" s="23">
        <f t="shared" si="2"/>
        <v>0.93753453867720804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33382532.870000008</v>
      </c>
      <c r="D10" s="18">
        <v>31094032.420000006</v>
      </c>
      <c r="E10" s="18">
        <v>2309715.6700000013</v>
      </c>
      <c r="F10" s="23">
        <f t="shared" si="3"/>
        <v>0.93144617099870763</v>
      </c>
      <c r="G10" s="19">
        <v>1004598.7800000001</v>
      </c>
      <c r="H10" s="18">
        <v>1102090.5799999996</v>
      </c>
      <c r="I10" s="18">
        <v>135002.14999999997</v>
      </c>
      <c r="J10" s="23">
        <f t="shared" si="4"/>
        <v>1.0970455090538727</v>
      </c>
      <c r="K10" s="18">
        <f t="shared" si="0"/>
        <v>34387131.650000006</v>
      </c>
      <c r="L10" s="18">
        <f t="shared" si="1"/>
        <v>32196123.000000004</v>
      </c>
      <c r="M10" s="18">
        <v>2199740.87</v>
      </c>
      <c r="N10" s="23">
        <f t="shared" si="2"/>
        <v>0.93628405322372965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110604068.61999996</v>
      </c>
      <c r="D11" s="18">
        <v>103573372.93999998</v>
      </c>
      <c r="E11" s="18">
        <v>7042898.9600000009</v>
      </c>
      <c r="F11" s="23">
        <f t="shared" si="3"/>
        <v>0.93643366136778217</v>
      </c>
      <c r="G11" s="19">
        <v>3069256.2800000003</v>
      </c>
      <c r="H11" s="18">
        <v>2274321.4500000007</v>
      </c>
      <c r="I11" s="18">
        <v>903285.60999999987</v>
      </c>
      <c r="J11" s="23">
        <f t="shared" si="4"/>
        <v>0.74100082968633707</v>
      </c>
      <c r="K11" s="18">
        <f t="shared" si="0"/>
        <v>113673324.89999996</v>
      </c>
      <c r="L11" s="18">
        <f t="shared" si="1"/>
        <v>105847694.38999999</v>
      </c>
      <c r="M11" s="18">
        <v>7837662.6100000013</v>
      </c>
      <c r="N11" s="23">
        <f t="shared" si="2"/>
        <v>0.93115684337654159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282630121.62000006</v>
      </c>
      <c r="D12" s="18">
        <v>264952635.98000005</v>
      </c>
      <c r="E12" s="18">
        <v>17861236.050000004</v>
      </c>
      <c r="F12" s="23">
        <f t="shared" si="3"/>
        <v>0.93745363891620992</v>
      </c>
      <c r="G12" s="19">
        <v>8104066.3400000017</v>
      </c>
      <c r="H12" s="18">
        <v>7960934.709999999</v>
      </c>
      <c r="I12" s="18">
        <v>1025609.2100000002</v>
      </c>
      <c r="J12" s="23">
        <f t="shared" si="4"/>
        <v>0.98233829487629754</v>
      </c>
      <c r="K12" s="18">
        <f t="shared" si="0"/>
        <v>290734187.96000004</v>
      </c>
      <c r="L12" s="18">
        <f t="shared" si="1"/>
        <v>272913570.69000006</v>
      </c>
      <c r="M12" s="18">
        <v>17844779.700000003</v>
      </c>
      <c r="N12" s="25">
        <f t="shared" si="2"/>
        <v>0.938704775674845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116248742.39</v>
      </c>
      <c r="D13" s="18">
        <v>111774099.79000001</v>
      </c>
      <c r="E13" s="18">
        <v>4742465.3600000022</v>
      </c>
      <c r="F13" s="23">
        <f t="shared" si="3"/>
        <v>0.96150803434080923</v>
      </c>
      <c r="G13" s="19">
        <v>3215776.23</v>
      </c>
      <c r="H13" s="18">
        <v>3040970.6899999995</v>
      </c>
      <c r="I13" s="18">
        <v>315278.3299999999</v>
      </c>
      <c r="J13" s="23">
        <f t="shared" si="4"/>
        <v>0.94564126123912529</v>
      </c>
      <c r="K13" s="18">
        <f t="shared" si="0"/>
        <v>119464518.62</v>
      </c>
      <c r="L13" s="18">
        <f t="shared" si="1"/>
        <v>114815070.48</v>
      </c>
      <c r="M13" s="18">
        <v>4886486.4700000016</v>
      </c>
      <c r="N13" s="25">
        <f t="shared" si="2"/>
        <v>0.96108092851577753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424249908</v>
      </c>
      <c r="D14" s="18">
        <v>368590830.26999998</v>
      </c>
      <c r="E14" s="18">
        <v>55673974.279999979</v>
      </c>
      <c r="F14" s="23">
        <f t="shared" si="3"/>
        <v>0.86880591679468311</v>
      </c>
      <c r="G14" s="19">
        <v>11904997.809999987</v>
      </c>
      <c r="H14" s="18">
        <v>10962327.969999989</v>
      </c>
      <c r="I14" s="18">
        <v>1859428.3800000004</v>
      </c>
      <c r="J14" s="23">
        <f t="shared" si="4"/>
        <v>0.92081730252750049</v>
      </c>
      <c r="K14" s="18">
        <f t="shared" si="0"/>
        <v>436154905.81</v>
      </c>
      <c r="L14" s="18">
        <f t="shared" si="1"/>
        <v>379553158.23999995</v>
      </c>
      <c r="M14" s="18">
        <v>56605747.330000013</v>
      </c>
      <c r="N14" s="25">
        <f t="shared" si="2"/>
        <v>0.87022558541469852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419190677.64999974</v>
      </c>
      <c r="D15" s="18">
        <v>384994834.95999998</v>
      </c>
      <c r="E15" s="18">
        <v>34411792.780000009</v>
      </c>
      <c r="F15" s="23">
        <f t="shared" si="3"/>
        <v>0.91842413366226783</v>
      </c>
      <c r="G15" s="19">
        <v>12225380.479999995</v>
      </c>
      <c r="H15" s="18">
        <v>10170341.710000003</v>
      </c>
      <c r="I15" s="18">
        <v>2545532.6699999995</v>
      </c>
      <c r="J15" s="23">
        <f t="shared" si="4"/>
        <v>0.83190390079376952</v>
      </c>
      <c r="K15" s="18">
        <f t="shared" si="0"/>
        <v>431416058.12999976</v>
      </c>
      <c r="L15" s="18">
        <f t="shared" si="1"/>
        <v>395165176.66999996</v>
      </c>
      <c r="M15" s="18">
        <v>36416710.89000003</v>
      </c>
      <c r="N15" s="25">
        <f t="shared" si="2"/>
        <v>0.9159723409065218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37255719.939999998</v>
      </c>
      <c r="D16" s="18">
        <v>36377923.449999996</v>
      </c>
      <c r="E16" s="18">
        <v>990310.85999999987</v>
      </c>
      <c r="F16" s="23">
        <f t="shared" si="3"/>
        <v>0.97643861153633094</v>
      </c>
      <c r="G16" s="19">
        <v>1073626.6699999995</v>
      </c>
      <c r="H16" s="18">
        <v>1074814.1699999997</v>
      </c>
      <c r="I16" s="18">
        <v>128772.97</v>
      </c>
      <c r="J16" s="23">
        <f t="shared" si="4"/>
        <v>1.0011060641777838</v>
      </c>
      <c r="K16" s="18">
        <f t="shared" si="0"/>
        <v>38329346.609999999</v>
      </c>
      <c r="L16" s="18">
        <f t="shared" si="1"/>
        <v>37452737.619999997</v>
      </c>
      <c r="M16" s="18">
        <v>960640.19999999984</v>
      </c>
      <c r="N16" s="25">
        <f t="shared" si="2"/>
        <v>0.97712956083182234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71096463.979999989</v>
      </c>
      <c r="D17" s="18">
        <v>68404128.390000015</v>
      </c>
      <c r="E17" s="18">
        <v>2737839.4200000009</v>
      </c>
      <c r="F17" s="23">
        <f t="shared" si="3"/>
        <v>0.96213123073522544</v>
      </c>
      <c r="G17" s="20">
        <v>3324717.7800000003</v>
      </c>
      <c r="H17" s="18">
        <v>2557208.7100000009</v>
      </c>
      <c r="I17" s="18">
        <v>798510.03000000014</v>
      </c>
      <c r="J17" s="23">
        <f t="shared" si="4"/>
        <v>0.76915061043166222</v>
      </c>
      <c r="K17" s="18">
        <f t="shared" si="0"/>
        <v>74421181.75999999</v>
      </c>
      <c r="L17" s="18">
        <f t="shared" si="1"/>
        <v>70961337.100000024</v>
      </c>
      <c r="M17" s="18">
        <v>3481902.0999999992</v>
      </c>
      <c r="N17" s="25">
        <f t="shared" si="2"/>
        <v>0.95350994732712546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145343201.36000001</v>
      </c>
      <c r="D18" s="18">
        <v>140054024.06999999</v>
      </c>
      <c r="E18" s="18">
        <v>5423273.5499999998</v>
      </c>
      <c r="F18" s="23">
        <f t="shared" si="3"/>
        <v>0.96360904919866686</v>
      </c>
      <c r="G18" s="20">
        <v>4445479.2200000016</v>
      </c>
      <c r="H18" s="18">
        <v>4344600.2699999986</v>
      </c>
      <c r="I18" s="18">
        <v>332588.39999999991</v>
      </c>
      <c r="J18" s="23">
        <f t="shared" si="4"/>
        <v>0.97730751961539863</v>
      </c>
      <c r="K18" s="18">
        <f t="shared" si="0"/>
        <v>149788680.58000001</v>
      </c>
      <c r="L18" s="18">
        <f t="shared" si="1"/>
        <v>144398624.34</v>
      </c>
      <c r="M18" s="18">
        <v>5504985.6300000008</v>
      </c>
      <c r="N18" s="25">
        <f t="shared" si="2"/>
        <v>0.96401559704559081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113922480.98999998</v>
      </c>
      <c r="D19" s="18">
        <v>109605816.86000001</v>
      </c>
      <c r="E19" s="18">
        <v>4402649.42</v>
      </c>
      <c r="F19" s="23">
        <f t="shared" si="3"/>
        <v>0.96210875946092789</v>
      </c>
      <c r="G19" s="20">
        <v>3469764.379999998</v>
      </c>
      <c r="H19" s="18">
        <v>3074653.31</v>
      </c>
      <c r="I19" s="18">
        <v>650949.95000000007</v>
      </c>
      <c r="J19" s="23">
        <f t="shared" si="4"/>
        <v>0.88612740614969421</v>
      </c>
      <c r="K19" s="18">
        <f t="shared" si="0"/>
        <v>117392245.36999997</v>
      </c>
      <c r="L19" s="18">
        <f t="shared" si="1"/>
        <v>112680470.17000002</v>
      </c>
      <c r="M19" s="18">
        <v>4733815.9499999983</v>
      </c>
      <c r="N19" s="25">
        <f t="shared" si="2"/>
        <v>0.95986297744668514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381988881.7299999</v>
      </c>
      <c r="D20" s="18">
        <v>346627008.99999976</v>
      </c>
      <c r="E20" s="18">
        <v>35459386.210000031</v>
      </c>
      <c r="F20" s="23">
        <f t="shared" si="3"/>
        <v>0.90742695816210994</v>
      </c>
      <c r="G20" s="20">
        <v>10499902.74</v>
      </c>
      <c r="H20" s="18">
        <v>9295777.3199999966</v>
      </c>
      <c r="I20" s="18">
        <v>1942963.7200000007</v>
      </c>
      <c r="J20" s="23">
        <f t="shared" si="4"/>
        <v>0.88532032630999369</v>
      </c>
      <c r="K20" s="18">
        <f t="shared" si="0"/>
        <v>392488784.46999991</v>
      </c>
      <c r="L20" s="18">
        <f t="shared" si="1"/>
        <v>355922786.31999975</v>
      </c>
      <c r="M20" s="18">
        <v>36604124.62999998</v>
      </c>
      <c r="N20" s="25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701045729.9000001</v>
      </c>
      <c r="D21" s="18">
        <v>649621101.03999901</v>
      </c>
      <c r="E21" s="18">
        <v>51508438.190000035</v>
      </c>
      <c r="F21" s="23">
        <f t="shared" si="3"/>
        <v>0.92664582827237751</v>
      </c>
      <c r="G21" s="20">
        <v>19831776.679999989</v>
      </c>
      <c r="H21" s="18">
        <v>16412988.069999993</v>
      </c>
      <c r="I21" s="18">
        <v>4319837.7799999975</v>
      </c>
      <c r="J21" s="23">
        <f t="shared" si="4"/>
        <v>0.82761057341636035</v>
      </c>
      <c r="K21" s="18">
        <f t="shared" si="0"/>
        <v>720877506.58000004</v>
      </c>
      <c r="L21" s="18">
        <f t="shared" si="1"/>
        <v>666034089.10999894</v>
      </c>
      <c r="M21" s="18">
        <v>54856964.739999987</v>
      </c>
      <c r="N21" s="25">
        <f t="shared" ref="N21:N23" si="5">L21/K21</f>
        <v>0.92392130844782461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59025777.660000004</v>
      </c>
      <c r="D22" s="18">
        <v>55573498.629999995</v>
      </c>
      <c r="E22" s="18">
        <v>3621911.4500000007</v>
      </c>
      <c r="F22" s="23">
        <f t="shared" si="3"/>
        <v>0.94151234991115562</v>
      </c>
      <c r="G22" s="20">
        <v>2368473.27</v>
      </c>
      <c r="H22" s="18">
        <v>2389524.4099999992</v>
      </c>
      <c r="I22" s="18">
        <v>318045.39999999997</v>
      </c>
      <c r="J22" s="23">
        <f t="shared" si="4"/>
        <v>1.0088880631530197</v>
      </c>
      <c r="K22" s="18">
        <f t="shared" si="0"/>
        <v>61394250.930000007</v>
      </c>
      <c r="L22" s="18">
        <f t="shared" si="1"/>
        <v>57963023.039999992</v>
      </c>
      <c r="M22" s="18">
        <v>3565390.689999999</v>
      </c>
      <c r="N22" s="25">
        <f t="shared" si="5"/>
        <v>0.94411157660491363</v>
      </c>
      <c r="O22" s="10"/>
    </row>
    <row r="23" spans="1:48" s="12" customFormat="1" ht="32.25" customHeight="1" x14ac:dyDescent="0.2">
      <c r="A23" s="27" t="s">
        <v>15</v>
      </c>
      <c r="B23" s="27"/>
      <c r="C23" s="21">
        <f>SUM(C5:C22)</f>
        <v>7409246220.5499954</v>
      </c>
      <c r="D23" s="21">
        <f t="shared" ref="D23:E23" si="6">SUM(D5:D22)</f>
        <v>6983115971.3599939</v>
      </c>
      <c r="E23" s="21">
        <f t="shared" si="6"/>
        <v>434357349.81</v>
      </c>
      <c r="F23" s="24">
        <f t="shared" si="3"/>
        <v>0.94248669344958425</v>
      </c>
      <c r="G23" s="21">
        <f>SUM(G5:G22)</f>
        <v>223165557.09000003</v>
      </c>
      <c r="H23" s="21">
        <f t="shared" ref="H23" si="7">H5+H6+H7+H8+H9+H10+H11+H12+H13+H14+H15+H16+H17+H18+H19+H20+H21+H22</f>
        <v>195902552.9600001</v>
      </c>
      <c r="I23" s="21">
        <f>SUM(I5:I22)</f>
        <v>38489927.68</v>
      </c>
      <c r="J23" s="24">
        <f t="shared" si="4"/>
        <v>0.87783507237631164</v>
      </c>
      <c r="K23" s="21">
        <f>K5+K6+K7+K8+K9+K10+K11+K12+K13+K14+K15+K16+K17+K18+K19+K20+K21+K22</f>
        <v>7632411777.6399984</v>
      </c>
      <c r="L23" s="21">
        <f>L5+L6+L7+L8+L9+L10+L11+L12+L13+L14+L15+L16+L17+L18+L19+L20+L21+L22</f>
        <v>7179018524.319994</v>
      </c>
      <c r="M23" s="21">
        <f>M5+M6+M7+M8+M9+M10+M11+M12+M13+M14+M15+M16+M17+M18+M19+M20+M21+M22</f>
        <v>456326047.4600001</v>
      </c>
      <c r="N23" s="26">
        <f t="shared" si="5"/>
        <v>0.94059633225656525</v>
      </c>
      <c r="O23" s="11"/>
    </row>
    <row r="24" spans="1:48" ht="17.25" customHeight="1" x14ac:dyDescent="0.2">
      <c r="C24" s="1">
        <f>C23/1000000</f>
        <v>7409.2462205499951</v>
      </c>
      <c r="D24" s="1">
        <f t="shared" ref="D24:E24" si="8">D23/1000000</f>
        <v>6983.1159713599936</v>
      </c>
      <c r="E24" s="1">
        <f t="shared" si="8"/>
        <v>434.35734981000002</v>
      </c>
      <c r="G24" s="1">
        <f>G23/1000000</f>
        <v>223.16555709000002</v>
      </c>
      <c r="H24" s="1">
        <f t="shared" ref="H24" si="9">H23/1000000</f>
        <v>195.90255296000009</v>
      </c>
      <c r="I24" s="1">
        <f t="shared" ref="I24" si="10">I23/1000000</f>
        <v>38.489927680000001</v>
      </c>
      <c r="K24" s="1">
        <f>K23/1000000</f>
        <v>7632.411777639998</v>
      </c>
      <c r="L24" s="1">
        <f t="shared" ref="L24" si="11">L23/1000000</f>
        <v>7179.018524319994</v>
      </c>
      <c r="M24" s="1">
        <f t="shared" ref="M24" si="12">M23/1000000</f>
        <v>456.3260474600001</v>
      </c>
    </row>
    <row r="25" spans="1:48" s="4" customFormat="1" ht="20.25" x14ac:dyDescent="0.2">
      <c r="A25" s="6"/>
      <c r="B25" s="9" t="s">
        <v>33</v>
      </c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2025-03-04T02:03:48Z</dcterms:modified>
</cp:coreProperties>
</file>