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4\09 Сентябрь\"/>
    </mc:Choice>
  </mc:AlternateContent>
  <xr:revisionPtr revIDLastSave="0" documentId="13_ncr:1_{A2A61121-9A6C-409A-8797-F8EB83C77A1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Отчет!$A$1:$N$26</definedName>
  </definedNames>
  <calcPr calcId="191029"/>
</workbook>
</file>

<file path=xl/calcChain.xml><?xml version="1.0" encoding="utf-8"?>
<calcChain xmlns="http://schemas.openxmlformats.org/spreadsheetml/2006/main">
  <c r="I6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5" i="20"/>
  <c r="E10" i="20" l="1"/>
  <c r="E11" i="20"/>
  <c r="E12" i="20"/>
  <c r="E13" i="20"/>
  <c r="E14" i="20"/>
  <c r="E15" i="20"/>
  <c r="E16" i="20"/>
  <c r="E17" i="20"/>
  <c r="E18" i="20"/>
  <c r="E19" i="20"/>
  <c r="E20" i="20"/>
  <c r="E21" i="20"/>
  <c r="E22" i="20"/>
  <c r="E6" i="20"/>
  <c r="E7" i="20"/>
  <c r="E8" i="20"/>
  <c r="E9" i="20"/>
  <c r="E5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D23" i="20"/>
  <c r="C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L16" i="20"/>
  <c r="K16" i="20"/>
  <c r="J16" i="20"/>
  <c r="L15" i="20"/>
  <c r="K15" i="20"/>
  <c r="J15" i="20"/>
  <c r="L14" i="20"/>
  <c r="K14" i="20"/>
  <c r="J14" i="20"/>
  <c r="L13" i="20"/>
  <c r="K13" i="20"/>
  <c r="J13" i="20"/>
  <c r="L12" i="20"/>
  <c r="K12" i="20"/>
  <c r="J12" i="20"/>
  <c r="L11" i="20"/>
  <c r="K11" i="20"/>
  <c r="J11" i="20"/>
  <c r="L10" i="20"/>
  <c r="K10" i="20"/>
  <c r="J10" i="20"/>
  <c r="L9" i="20"/>
  <c r="K9" i="20"/>
  <c r="J9" i="20"/>
  <c r="L8" i="20"/>
  <c r="K8" i="20"/>
  <c r="J8" i="20"/>
  <c r="L7" i="20"/>
  <c r="K7" i="20"/>
  <c r="J7" i="20"/>
  <c r="L6" i="20"/>
  <c r="K6" i="20"/>
  <c r="J6" i="20"/>
  <c r="L5" i="20"/>
  <c r="K5" i="20"/>
  <c r="J5" i="20"/>
  <c r="I23" i="20" l="1"/>
  <c r="F23" i="20"/>
  <c r="M13" i="20"/>
  <c r="M17" i="20"/>
  <c r="M20" i="20"/>
  <c r="M9" i="20"/>
  <c r="N5" i="20"/>
  <c r="M6" i="20"/>
  <c r="N10" i="20"/>
  <c r="N14" i="20"/>
  <c r="M21" i="20"/>
  <c r="M11" i="20"/>
  <c r="N18" i="20"/>
  <c r="N7" i="20"/>
  <c r="N15" i="20"/>
  <c r="N19" i="20"/>
  <c r="N6" i="20"/>
  <c r="M15" i="20"/>
  <c r="M7" i="20"/>
  <c r="M10" i="20"/>
  <c r="N12" i="20"/>
  <c r="N21" i="20"/>
  <c r="J23" i="20"/>
  <c r="E23" i="20"/>
  <c r="N11" i="20"/>
  <c r="M14" i="20"/>
  <c r="M19" i="20"/>
  <c r="N22" i="20"/>
  <c r="N9" i="20"/>
  <c r="N16" i="20"/>
  <c r="N13" i="20"/>
  <c r="M5" i="20"/>
  <c r="N8" i="20"/>
  <c r="N17" i="20"/>
  <c r="M18" i="20"/>
  <c r="K23" i="20"/>
  <c r="M8" i="20"/>
  <c r="M12" i="20"/>
  <c r="M16" i="20"/>
  <c r="M22" i="20"/>
  <c r="L23" i="20"/>
  <c r="M23" i="20" l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<sst xmlns="http://schemas.openxmlformats.org/spreadsheetml/2006/main" count="38" uniqueCount="38">
  <si>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</si>
  <si>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</si>
  <si>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</si>
  <si>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</si>
  <si>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</si>
  <si>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</si>
  <si>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</si>
  <si>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</si>
  <si>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</si>
  <si>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</si>
  <si>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</si>
  <si>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</si>
  <si>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</si>
  <si>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</si>
  <si>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</si>
  <si>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</si>
  <si>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</si>
  <si>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</si>
  <si>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</si>
  <si>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</si>
  <si>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</si>
  <si>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</si>
  <si>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2014-2023</t>
  </si>
  <si>
    <t>Начислено 
за период                            2014-2023</t>
  </si>
  <si>
    <t>Оплачено 
за период                                   2014-2023</t>
  </si>
  <si>
    <t>Задолженность                            на 01.01.2024</t>
  </si>
  <si>
    <t>% собираемости 2024</t>
  </si>
  <si>
    <t>Начислено 
за период                    2014-2024</t>
  </si>
  <si>
    <t>Оплачено  
за период                        2014-2024</t>
  </si>
  <si>
    <t>% собираемости 2014-2024</t>
  </si>
  <si>
    <t>2024*</t>
  </si>
  <si>
    <t>2014-2023</t>
  </si>
  <si>
    <t>Свод 2014-2024</t>
  </si>
  <si>
    <t>* Начисление декабрь 2023 года по методике формирования отчтета КР исходя из минимального взноса 10,20 руб., оплачено с января 2024 года исходя из минимального взноса 11,00 руб.</t>
  </si>
  <si>
    <t>Начислено                            12.2023-08.2024</t>
  </si>
  <si>
    <t>Оплачено                             01.2024-09.2024</t>
  </si>
  <si>
    <t>Задолженность по состоянию на 01.10.2024</t>
  </si>
  <si>
    <t>Отчет по начисленным и оплаченным взносам на капитальный ремонт многоквартирных домов Сахалинской области по состоянию на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</si>
</sst>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9" fontId="8" fillId="0" borderId="1" xfId="1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9" fontId="7" fillId="0" borderId="1" xfId="1" applyNumberFormat="1" applyFont="1" applyBorder="1" applyAlignment="1">
      <alignment horizontal="center" vertical="center"/>
    </xf>
    <xf numFmtId="9" fontId="8" fillId="0" borderId="1" xfId="1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2"/>
  <sheetViews>
    <sheetView tabSelected="1" zoomScale="60" zoomScaleNormal="60" zoomScaleSheetLayoutView="70" zoomScalePageLayoutView="40" workbookViewId="0">
      <selection activeCell="Z12" sqref="Z12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85546875" style="1" customWidth="1"/>
    <col min="11" max="12" width="25.140625" style="1" customWidth="1"/>
    <col min="13" max="13" width="25.14062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39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s="8" customFormat="1" ht="21.75" customHeight="1" x14ac:dyDescent="0.2">
      <c r="A3" s="31" t="s">
        <v>16</v>
      </c>
      <c r="B3" s="27" t="s">
        <v>0</v>
      </c>
      <c r="C3" s="32" t="s">
        <v>31</v>
      </c>
      <c r="D3" s="32"/>
      <c r="E3" s="32"/>
      <c r="F3" s="28" t="s">
        <v>22</v>
      </c>
      <c r="G3" s="31" t="s">
        <v>30</v>
      </c>
      <c r="H3" s="31"/>
      <c r="I3" s="31"/>
      <c r="J3" s="28" t="s">
        <v>26</v>
      </c>
      <c r="K3" s="31" t="s">
        <v>32</v>
      </c>
      <c r="L3" s="31"/>
      <c r="M3" s="31"/>
      <c r="N3" s="28" t="s">
        <v>29</v>
      </c>
      <c r="O3" s="7"/>
    </row>
    <row r="4" spans="1:15" s="9" customFormat="1" ht="72.75" customHeight="1" x14ac:dyDescent="0.2">
      <c r="A4" s="31"/>
      <c r="B4" s="27"/>
      <c r="C4" s="14" t="s">
        <v>23</v>
      </c>
      <c r="D4" s="14" t="s">
        <v>24</v>
      </c>
      <c r="E4" s="14" t="s">
        <v>25</v>
      </c>
      <c r="F4" s="28"/>
      <c r="G4" s="15" t="s">
        <v>34</v>
      </c>
      <c r="H4" s="14" t="s">
        <v>35</v>
      </c>
      <c r="I4" s="14" t="s">
        <v>36</v>
      </c>
      <c r="J4" s="28"/>
      <c r="K4" s="14" t="s">
        <v>27</v>
      </c>
      <c r="L4" s="14" t="s">
        <v>28</v>
      </c>
      <c r="M4" s="16" t="s">
        <v>21</v>
      </c>
      <c r="N4" s="28"/>
      <c r="O4" s="7"/>
    </row>
    <row r="5" spans="1:15" s="9" customFormat="1" ht="36.75" customHeight="1" x14ac:dyDescent="0.2">
      <c r="A5" s="17">
        <v>1</v>
      </c>
      <c r="B5" s="18" t="s">
        <v>19</v>
      </c>
      <c r="C5" s="19">
        <v>141161267.42000002</v>
      </c>
      <c r="D5" s="19">
        <v>130146615.51000005</v>
      </c>
      <c r="E5" s="19">
        <f>C5-D5</f>
        <v>11014651.909999967</v>
      </c>
      <c r="F5" s="20">
        <f>D5/C5</f>
        <v>0.92197114611313424</v>
      </c>
      <c r="G5" s="21">
        <v>19924189.820000008</v>
      </c>
      <c r="H5" s="19">
        <v>18026009.699999996</v>
      </c>
      <c r="I5" s="19">
        <f>G5-H5</f>
        <v>1898180.1200000122</v>
      </c>
      <c r="J5" s="20">
        <f>H5/G5</f>
        <v>0.90472987172132802</v>
      </c>
      <c r="K5" s="19">
        <f t="shared" ref="K5:K22" si="0">C5+G5</f>
        <v>161085457.24000001</v>
      </c>
      <c r="L5" s="19">
        <f t="shared" ref="L5:L22" si="1">D5+H5</f>
        <v>148172625.21000004</v>
      </c>
      <c r="M5" s="19">
        <f t="shared" ref="M5:M22" si="2">K5-L5</f>
        <v>12912832.029999971</v>
      </c>
      <c r="N5" s="20">
        <f t="shared" ref="N5:N19" si="3">L5/K5</f>
        <v>0.91983862322989696</v>
      </c>
      <c r="O5" s="10"/>
    </row>
    <row r="6" spans="1:15" s="9" customFormat="1" ht="36.75" customHeight="1" x14ac:dyDescent="0.2">
      <c r="A6" s="17">
        <v>2</v>
      </c>
      <c r="B6" s="18" t="s">
        <v>17</v>
      </c>
      <c r="C6" s="19">
        <v>170415615.33000004</v>
      </c>
      <c r="D6" s="19">
        <v>166198514.97999999</v>
      </c>
      <c r="E6" s="19">
        <f t="shared" ref="E6:E22" si="4">C6-D6</f>
        <v>4217100.3500000536</v>
      </c>
      <c r="F6" s="20">
        <f t="shared" ref="F6:F23" si="5">D6/C6</f>
        <v>0.9752540262121292</v>
      </c>
      <c r="G6" s="21">
        <v>26205489.589999992</v>
      </c>
      <c r="H6" s="19">
        <v>24848043.069999997</v>
      </c>
      <c r="I6" s="19">
        <f t="shared" ref="I6:I22" si="6">G6-H6</f>
        <v>1357446.5199999958</v>
      </c>
      <c r="J6" s="20">
        <f t="shared" ref="J6:J23" si="7">H6/G6</f>
        <v>0.94819991760360023</v>
      </c>
      <c r="K6" s="19">
        <f t="shared" si="0"/>
        <v>196621104.92000005</v>
      </c>
      <c r="L6" s="19">
        <f t="shared" si="1"/>
        <v>191046558.04999998</v>
      </c>
      <c r="M6" s="19">
        <f t="shared" si="2"/>
        <v>5574546.8700000644</v>
      </c>
      <c r="N6" s="20">
        <f t="shared" si="3"/>
        <v>0.97164827818321842</v>
      </c>
      <c r="O6" s="10"/>
    </row>
    <row r="7" spans="1:15" s="9" customFormat="1" ht="36.75" customHeight="1" x14ac:dyDescent="0.2">
      <c r="A7" s="17">
        <v>3</v>
      </c>
      <c r="B7" s="18" t="s">
        <v>20</v>
      </c>
      <c r="C7" s="19">
        <v>2655707517.7400026</v>
      </c>
      <c r="D7" s="19">
        <v>2524222378.8800015</v>
      </c>
      <c r="E7" s="19">
        <f t="shared" si="4"/>
        <v>131485138.86000109</v>
      </c>
      <c r="F7" s="20">
        <f t="shared" si="5"/>
        <v>0.95048960098893176</v>
      </c>
      <c r="G7" s="19">
        <v>390671242.4599995</v>
      </c>
      <c r="H7" s="19">
        <v>377232886.33000022</v>
      </c>
      <c r="I7" s="19">
        <f t="shared" si="6"/>
        <v>13438356.12999928</v>
      </c>
      <c r="J7" s="20">
        <f t="shared" si="7"/>
        <v>0.96560188038059847</v>
      </c>
      <c r="K7" s="19">
        <f t="shared" si="0"/>
        <v>3046378760.2000022</v>
      </c>
      <c r="L7" s="19">
        <f t="shared" si="1"/>
        <v>2901455265.2100019</v>
      </c>
      <c r="M7" s="19">
        <f t="shared" si="2"/>
        <v>144923494.99000025</v>
      </c>
      <c r="N7" s="20">
        <f t="shared" si="3"/>
        <v>0.95242761770683904</v>
      </c>
      <c r="O7" s="10"/>
    </row>
    <row r="8" spans="1:15" s="9" customFormat="1" ht="36.75" customHeight="1" x14ac:dyDescent="0.2">
      <c r="A8" s="17">
        <v>4</v>
      </c>
      <c r="B8" s="18" t="s">
        <v>1</v>
      </c>
      <c r="C8" s="19">
        <v>284761249.35000008</v>
      </c>
      <c r="D8" s="19">
        <v>262545374.58000013</v>
      </c>
      <c r="E8" s="19">
        <f t="shared" si="4"/>
        <v>22215874.769999951</v>
      </c>
      <c r="F8" s="20">
        <f t="shared" si="5"/>
        <v>0.92198420669697789</v>
      </c>
      <c r="G8" s="21">
        <v>41202329.159999996</v>
      </c>
      <c r="H8" s="19">
        <v>39953306.229999989</v>
      </c>
      <c r="I8" s="19">
        <f t="shared" si="6"/>
        <v>1249022.9300000072</v>
      </c>
      <c r="J8" s="20">
        <f t="shared" si="7"/>
        <v>0.96968562322897556</v>
      </c>
      <c r="K8" s="19">
        <f t="shared" si="0"/>
        <v>325963578.51000011</v>
      </c>
      <c r="L8" s="19">
        <f t="shared" si="1"/>
        <v>302498680.81000012</v>
      </c>
      <c r="M8" s="19">
        <f t="shared" si="2"/>
        <v>23464897.699999988</v>
      </c>
      <c r="N8" s="20">
        <f t="shared" si="3"/>
        <v>0.92801374372173884</v>
      </c>
      <c r="O8" s="10"/>
    </row>
    <row r="9" spans="1:15" s="9" customFormat="1" ht="36.75" customHeight="1" x14ac:dyDescent="0.2">
      <c r="A9" s="17">
        <v>5</v>
      </c>
      <c r="B9" s="18" t="s">
        <v>2</v>
      </c>
      <c r="C9" s="19">
        <v>530000921.32999998</v>
      </c>
      <c r="D9" s="19">
        <v>494607016.58999991</v>
      </c>
      <c r="E9" s="19">
        <f t="shared" si="4"/>
        <v>35393904.740000069</v>
      </c>
      <c r="F9" s="20">
        <f t="shared" si="5"/>
        <v>0.93321916374941094</v>
      </c>
      <c r="G9" s="21">
        <v>70609547.85999997</v>
      </c>
      <c r="H9" s="19">
        <v>66735133.480000027</v>
      </c>
      <c r="I9" s="19">
        <f t="shared" si="6"/>
        <v>3874414.3799999431</v>
      </c>
      <c r="J9" s="20">
        <f t="shared" si="7"/>
        <v>0.94512903003313542</v>
      </c>
      <c r="K9" s="19">
        <f t="shared" si="0"/>
        <v>600610469.18999994</v>
      </c>
      <c r="L9" s="19">
        <f t="shared" si="1"/>
        <v>561342150.06999993</v>
      </c>
      <c r="M9" s="19">
        <f t="shared" si="2"/>
        <v>39268319.120000005</v>
      </c>
      <c r="N9" s="20">
        <f t="shared" si="3"/>
        <v>0.93461932294826899</v>
      </c>
      <c r="O9" s="10"/>
    </row>
    <row r="10" spans="1:15" s="9" customFormat="1" ht="36.75" customHeight="1" x14ac:dyDescent="0.2">
      <c r="A10" s="17">
        <v>6</v>
      </c>
      <c r="B10" s="18" t="s">
        <v>3</v>
      </c>
      <c r="C10" s="19">
        <v>28242452.419999994</v>
      </c>
      <c r="D10" s="19">
        <v>25337976.449999992</v>
      </c>
      <c r="E10" s="19">
        <f t="shared" si="4"/>
        <v>2904475.9700000025</v>
      </c>
      <c r="F10" s="20">
        <f t="shared" si="5"/>
        <v>0.89715921525486264</v>
      </c>
      <c r="G10" s="21">
        <v>3767763.0399999996</v>
      </c>
      <c r="H10" s="19">
        <v>4156800.6499999994</v>
      </c>
      <c r="I10" s="19">
        <f t="shared" si="6"/>
        <v>-389037.60999999987</v>
      </c>
      <c r="J10" s="20">
        <f t="shared" si="7"/>
        <v>1.1032542667545249</v>
      </c>
      <c r="K10" s="19">
        <f t="shared" si="0"/>
        <v>32010215.459999993</v>
      </c>
      <c r="L10" s="19">
        <f t="shared" si="1"/>
        <v>29494777.09999999</v>
      </c>
      <c r="M10" s="19">
        <f t="shared" si="2"/>
        <v>2515438.3600000031</v>
      </c>
      <c r="N10" s="20">
        <f t="shared" si="3"/>
        <v>0.9214176373432007</v>
      </c>
      <c r="O10" s="10"/>
    </row>
    <row r="11" spans="1:15" s="9" customFormat="1" ht="36.75" customHeight="1" x14ac:dyDescent="0.2">
      <c r="A11" s="17">
        <v>7</v>
      </c>
      <c r="B11" s="18" t="s">
        <v>4</v>
      </c>
      <c r="C11" s="19">
        <v>93579978.429999977</v>
      </c>
      <c r="D11" s="19">
        <v>87330301.970000029</v>
      </c>
      <c r="E11" s="19">
        <f t="shared" si="4"/>
        <v>6249676.4599999487</v>
      </c>
      <c r="F11" s="20">
        <f t="shared" si="5"/>
        <v>0.93321566680339796</v>
      </c>
      <c r="G11" s="21">
        <v>12815201.509999992</v>
      </c>
      <c r="H11" s="19">
        <v>11708863.300000003</v>
      </c>
      <c r="I11" s="19">
        <f t="shared" si="6"/>
        <v>1106338.2099999897</v>
      </c>
      <c r="J11" s="20">
        <f t="shared" si="7"/>
        <v>0.91366985457570149</v>
      </c>
      <c r="K11" s="19">
        <f t="shared" si="0"/>
        <v>106395179.93999997</v>
      </c>
      <c r="L11" s="19">
        <f t="shared" si="1"/>
        <v>99039165.270000026</v>
      </c>
      <c r="M11" s="19">
        <f t="shared" si="2"/>
        <v>7356014.6699999422</v>
      </c>
      <c r="N11" s="20">
        <f t="shared" si="3"/>
        <v>0.93086139170826854</v>
      </c>
      <c r="O11" s="10"/>
    </row>
    <row r="12" spans="1:15" s="9" customFormat="1" ht="36.75" customHeight="1" x14ac:dyDescent="0.2">
      <c r="A12" s="17">
        <v>8</v>
      </c>
      <c r="B12" s="18" t="s">
        <v>5</v>
      </c>
      <c r="C12" s="19">
        <v>241970547.67999995</v>
      </c>
      <c r="D12" s="19">
        <v>224630257.98000002</v>
      </c>
      <c r="E12" s="19">
        <f t="shared" si="4"/>
        <v>17340289.699999928</v>
      </c>
      <c r="F12" s="20">
        <f t="shared" si="5"/>
        <v>0.92833718869400572</v>
      </c>
      <c r="G12" s="21">
        <v>33799064.070000008</v>
      </c>
      <c r="H12" s="19">
        <v>32023070.669999998</v>
      </c>
      <c r="I12" s="19">
        <f t="shared" si="6"/>
        <v>1775993.4000000097</v>
      </c>
      <c r="J12" s="20">
        <f t="shared" si="7"/>
        <v>0.94745436156688201</v>
      </c>
      <c r="K12" s="19">
        <f t="shared" si="0"/>
        <v>275769611.74999994</v>
      </c>
      <c r="L12" s="19">
        <f t="shared" si="1"/>
        <v>256653328.65000001</v>
      </c>
      <c r="M12" s="19">
        <f t="shared" si="2"/>
        <v>19116283.099999934</v>
      </c>
      <c r="N12" s="25">
        <f t="shared" si="3"/>
        <v>0.93068024073178202</v>
      </c>
      <c r="O12" s="10"/>
    </row>
    <row r="13" spans="1:15" s="9" customFormat="1" ht="36.75" customHeight="1" x14ac:dyDescent="0.2">
      <c r="A13" s="17">
        <v>9</v>
      </c>
      <c r="B13" s="18" t="s">
        <v>6</v>
      </c>
      <c r="C13" s="19">
        <v>101136458.50999992</v>
      </c>
      <c r="D13" s="19">
        <v>96663869.64000003</v>
      </c>
      <c r="E13" s="19">
        <f t="shared" si="4"/>
        <v>4472588.8699998856</v>
      </c>
      <c r="F13" s="20">
        <f t="shared" si="5"/>
        <v>0.95577669086012484</v>
      </c>
      <c r="G13" s="21">
        <v>13588755.140000002</v>
      </c>
      <c r="H13" s="19">
        <v>13218400.230000002</v>
      </c>
      <c r="I13" s="19">
        <f t="shared" si="6"/>
        <v>370354.91000000015</v>
      </c>
      <c r="J13" s="20">
        <f t="shared" si="7"/>
        <v>0.97274548653026949</v>
      </c>
      <c r="K13" s="19">
        <f t="shared" si="0"/>
        <v>114725213.64999992</v>
      </c>
      <c r="L13" s="19">
        <f t="shared" si="1"/>
        <v>109882269.87000003</v>
      </c>
      <c r="M13" s="19">
        <f t="shared" si="2"/>
        <v>4842943.779999882</v>
      </c>
      <c r="N13" s="25">
        <f t="shared" si="3"/>
        <v>0.9577865786785581</v>
      </c>
      <c r="O13" s="10"/>
    </row>
    <row r="14" spans="1:15" s="9" customFormat="1" ht="36.75" customHeight="1" x14ac:dyDescent="0.2">
      <c r="A14" s="17">
        <v>10</v>
      </c>
      <c r="B14" s="18" t="s">
        <v>7</v>
      </c>
      <c r="C14" s="19">
        <v>359271299.83000028</v>
      </c>
      <c r="D14" s="19">
        <v>303713332.74999982</v>
      </c>
      <c r="E14" s="19">
        <f t="shared" si="4"/>
        <v>55557967.08000046</v>
      </c>
      <c r="F14" s="20">
        <f t="shared" si="5"/>
        <v>0.8453592950333374</v>
      </c>
      <c r="G14" s="21">
        <v>48494553.889999993</v>
      </c>
      <c r="H14" s="19">
        <v>46785652.030000001</v>
      </c>
      <c r="I14" s="19">
        <f t="shared" si="6"/>
        <v>1708901.859999992</v>
      </c>
      <c r="J14" s="20">
        <f t="shared" si="7"/>
        <v>0.96476095307781806</v>
      </c>
      <c r="K14" s="19">
        <f t="shared" si="0"/>
        <v>407765853.72000027</v>
      </c>
      <c r="L14" s="19">
        <f t="shared" si="1"/>
        <v>350498984.77999985</v>
      </c>
      <c r="M14" s="19">
        <f t="shared" si="2"/>
        <v>57266868.940000415</v>
      </c>
      <c r="N14" s="25">
        <f t="shared" si="3"/>
        <v>0.8595594299582433</v>
      </c>
      <c r="O14" s="10"/>
    </row>
    <row r="15" spans="1:15" s="9" customFormat="1" ht="36.75" customHeight="1" x14ac:dyDescent="0.2">
      <c r="A15" s="17">
        <v>11</v>
      </c>
      <c r="B15" s="18" t="s">
        <v>8</v>
      </c>
      <c r="C15" s="19">
        <v>353465287.50999999</v>
      </c>
      <c r="D15" s="19">
        <v>318468486.64000005</v>
      </c>
      <c r="E15" s="19">
        <f t="shared" si="4"/>
        <v>34996800.869999945</v>
      </c>
      <c r="F15" s="20">
        <f t="shared" si="5"/>
        <v>0.90098942638317814</v>
      </c>
      <c r="G15" s="21">
        <v>49601477.909999982</v>
      </c>
      <c r="H15" s="19">
        <v>47995618.669999987</v>
      </c>
      <c r="I15" s="19">
        <f t="shared" si="6"/>
        <v>1605859.2399999946</v>
      </c>
      <c r="J15" s="20">
        <f t="shared" si="7"/>
        <v>0.96762477031604244</v>
      </c>
      <c r="K15" s="19">
        <f t="shared" si="0"/>
        <v>403066765.41999996</v>
      </c>
      <c r="L15" s="19">
        <f t="shared" si="1"/>
        <v>366464105.31000006</v>
      </c>
      <c r="M15" s="19">
        <f t="shared" si="2"/>
        <v>36602660.109999895</v>
      </c>
      <c r="N15" s="25">
        <f t="shared" si="3"/>
        <v>0.90918958532376259</v>
      </c>
      <c r="O15" s="10"/>
    </row>
    <row r="16" spans="1:15" s="9" customFormat="1" ht="36.75" customHeight="1" x14ac:dyDescent="0.2">
      <c r="A16" s="17">
        <v>12</v>
      </c>
      <c r="B16" s="18" t="s">
        <v>9</v>
      </c>
      <c r="C16" s="19">
        <v>31634558.679999996</v>
      </c>
      <c r="D16" s="19">
        <v>30316734.5</v>
      </c>
      <c r="E16" s="19">
        <f t="shared" si="4"/>
        <v>1317824.179999996</v>
      </c>
      <c r="F16" s="20">
        <f t="shared" si="5"/>
        <v>0.95834226128044109</v>
      </c>
      <c r="G16" s="21">
        <v>4197383.3099999987</v>
      </c>
      <c r="H16" s="19">
        <v>4273370.629999999</v>
      </c>
      <c r="I16" s="19">
        <f t="shared" si="6"/>
        <v>-75987.320000000298</v>
      </c>
      <c r="J16" s="20">
        <f t="shared" si="7"/>
        <v>1.0181034979147521</v>
      </c>
      <c r="K16" s="19">
        <f t="shared" si="0"/>
        <v>35831941.989999995</v>
      </c>
      <c r="L16" s="19">
        <f t="shared" si="1"/>
        <v>34590105.129999995</v>
      </c>
      <c r="M16" s="19">
        <f t="shared" si="2"/>
        <v>1241836.8599999994</v>
      </c>
      <c r="N16" s="25">
        <f t="shared" si="3"/>
        <v>0.96534274194944358</v>
      </c>
      <c r="O16" s="10"/>
    </row>
    <row r="17" spans="1:48" s="9" customFormat="1" ht="36.75" customHeight="1" x14ac:dyDescent="0.2">
      <c r="A17" s="17">
        <v>13</v>
      </c>
      <c r="B17" s="18" t="s">
        <v>10</v>
      </c>
      <c r="C17" s="19">
        <v>55167586.319999978</v>
      </c>
      <c r="D17" s="19">
        <v>52695746.530000009</v>
      </c>
      <c r="E17" s="19">
        <f t="shared" si="4"/>
        <v>2471839.7899999693</v>
      </c>
      <c r="F17" s="20">
        <f t="shared" si="5"/>
        <v>0.95519398337164785</v>
      </c>
      <c r="G17" s="22">
        <v>11382520.529999994</v>
      </c>
      <c r="H17" s="19">
        <v>10479895.060000002</v>
      </c>
      <c r="I17" s="19">
        <f t="shared" si="6"/>
        <v>902625.46999999136</v>
      </c>
      <c r="J17" s="20">
        <f t="shared" si="7"/>
        <v>0.92070073867901103</v>
      </c>
      <c r="K17" s="19">
        <f t="shared" si="0"/>
        <v>66550106.849999972</v>
      </c>
      <c r="L17" s="19">
        <f t="shared" si="1"/>
        <v>63175641.590000011</v>
      </c>
      <c r="M17" s="19">
        <f t="shared" si="2"/>
        <v>3374465.2599999607</v>
      </c>
      <c r="N17" s="25">
        <f t="shared" si="3"/>
        <v>0.94929436751159835</v>
      </c>
      <c r="O17" s="10"/>
    </row>
    <row r="18" spans="1:48" s="9" customFormat="1" ht="36.75" customHeight="1" x14ac:dyDescent="0.2">
      <c r="A18" s="17">
        <v>14</v>
      </c>
      <c r="B18" s="18" t="s">
        <v>11</v>
      </c>
      <c r="C18" s="19">
        <v>121045798.29000005</v>
      </c>
      <c r="D18" s="19">
        <v>116690079.18999998</v>
      </c>
      <c r="E18" s="19">
        <f t="shared" si="4"/>
        <v>4355719.1000000685</v>
      </c>
      <c r="F18" s="20">
        <f t="shared" si="5"/>
        <v>0.96401594139133451</v>
      </c>
      <c r="G18" s="22">
        <v>18207474.669999998</v>
      </c>
      <c r="H18" s="19">
        <v>16222299.419999994</v>
      </c>
      <c r="I18" s="19">
        <f t="shared" si="6"/>
        <v>1985175.2500000037</v>
      </c>
      <c r="J18" s="20">
        <f t="shared" si="7"/>
        <v>0.8909692153370985</v>
      </c>
      <c r="K18" s="19">
        <f t="shared" si="0"/>
        <v>139253272.96000004</v>
      </c>
      <c r="L18" s="19">
        <f t="shared" si="1"/>
        <v>132912378.60999998</v>
      </c>
      <c r="M18" s="19">
        <f t="shared" si="2"/>
        <v>6340894.3500000536</v>
      </c>
      <c r="N18" s="25">
        <f t="shared" si="3"/>
        <v>0.95446502466177974</v>
      </c>
      <c r="O18" s="10"/>
    </row>
    <row r="19" spans="1:48" s="9" customFormat="1" ht="36.75" customHeight="1" x14ac:dyDescent="0.2">
      <c r="A19" s="17">
        <v>15</v>
      </c>
      <c r="B19" s="18" t="s">
        <v>12</v>
      </c>
      <c r="C19" s="19">
        <v>96006289.070000038</v>
      </c>
      <c r="D19" s="19">
        <v>91360653.989999965</v>
      </c>
      <c r="E19" s="19">
        <f t="shared" si="4"/>
        <v>4645635.0800000727</v>
      </c>
      <c r="F19" s="20">
        <f t="shared" si="5"/>
        <v>0.9516111379264659</v>
      </c>
      <c r="G19" s="22">
        <v>13191116.509999996</v>
      </c>
      <c r="H19" s="19">
        <v>13087424.800000006</v>
      </c>
      <c r="I19" s="19">
        <f t="shared" si="6"/>
        <v>103691.70999998972</v>
      </c>
      <c r="J19" s="20">
        <f t="shared" si="7"/>
        <v>0.99213927722332051</v>
      </c>
      <c r="K19" s="19">
        <f t="shared" si="0"/>
        <v>109197405.58000003</v>
      </c>
      <c r="L19" s="19">
        <f t="shared" si="1"/>
        <v>104448078.78999998</v>
      </c>
      <c r="M19" s="19">
        <f t="shared" si="2"/>
        <v>4749326.7900000513</v>
      </c>
      <c r="N19" s="25">
        <f t="shared" si="3"/>
        <v>0.95650696310251981</v>
      </c>
      <c r="O19" s="10"/>
    </row>
    <row r="20" spans="1:48" s="9" customFormat="1" ht="36.75" customHeight="1" x14ac:dyDescent="0.2">
      <c r="A20" s="17">
        <v>16</v>
      </c>
      <c r="B20" s="18" t="s">
        <v>18</v>
      </c>
      <c r="C20" s="19">
        <v>324780113.67000031</v>
      </c>
      <c r="D20" s="19">
        <v>289945123.42999995</v>
      </c>
      <c r="E20" s="19">
        <f t="shared" si="4"/>
        <v>34834990.240000367</v>
      </c>
      <c r="F20" s="20">
        <f t="shared" si="5"/>
        <v>0.89274284731793896</v>
      </c>
      <c r="G20" s="22">
        <v>43651361.68000003</v>
      </c>
      <c r="H20" s="19">
        <v>40683844.290000044</v>
      </c>
      <c r="I20" s="19">
        <f t="shared" si="6"/>
        <v>2967517.3899999857</v>
      </c>
      <c r="J20" s="20">
        <f t="shared" si="7"/>
        <v>0.9320177589933093</v>
      </c>
      <c r="K20" s="19">
        <f t="shared" si="0"/>
        <v>368431475.35000032</v>
      </c>
      <c r="L20" s="19">
        <f t="shared" si="1"/>
        <v>330628967.71999997</v>
      </c>
      <c r="M20" s="19">
        <f t="shared" si="2"/>
        <v>37802507.630000353</v>
      </c>
      <c r="N20" s="25">
        <v>0.8222378329081943</v>
      </c>
      <c r="O20" s="10"/>
    </row>
    <row r="21" spans="1:48" s="9" customFormat="1" ht="36.75" customHeight="1" x14ac:dyDescent="0.2">
      <c r="A21" s="17">
        <v>17</v>
      </c>
      <c r="B21" s="18" t="s">
        <v>13</v>
      </c>
      <c r="C21" s="19">
        <v>593660408.88000023</v>
      </c>
      <c r="D21" s="19">
        <v>540541415.88</v>
      </c>
      <c r="E21" s="19">
        <f t="shared" si="4"/>
        <v>53118993.000000238</v>
      </c>
      <c r="F21" s="20">
        <f t="shared" si="5"/>
        <v>0.91052293161975462</v>
      </c>
      <c r="G21" s="22">
        <v>80060812.750000015</v>
      </c>
      <c r="H21" s="19">
        <v>77524401.52000007</v>
      </c>
      <c r="I21" s="19">
        <f t="shared" si="6"/>
        <v>2536411.2299999446</v>
      </c>
      <c r="J21" s="20">
        <f t="shared" si="7"/>
        <v>0.96831894227803794</v>
      </c>
      <c r="K21" s="19">
        <f t="shared" si="0"/>
        <v>673721221.63000023</v>
      </c>
      <c r="L21" s="19">
        <f t="shared" si="1"/>
        <v>618065817.4000001</v>
      </c>
      <c r="M21" s="19">
        <f t="shared" si="2"/>
        <v>55655404.230000138</v>
      </c>
      <c r="N21" s="25">
        <f t="shared" ref="N21:N23" si="8">L21/K21</f>
        <v>0.9173910477462065</v>
      </c>
      <c r="O21" s="10"/>
    </row>
    <row r="22" spans="1:48" s="9" customFormat="1" ht="36.75" customHeight="1" x14ac:dyDescent="0.2">
      <c r="A22" s="17">
        <v>18</v>
      </c>
      <c r="B22" s="18" t="s">
        <v>14</v>
      </c>
      <c r="C22" s="19">
        <v>47239409.840000018</v>
      </c>
      <c r="D22" s="19">
        <v>41790516.519999996</v>
      </c>
      <c r="E22" s="19">
        <f t="shared" si="4"/>
        <v>5448893.3200000226</v>
      </c>
      <c r="F22" s="20">
        <f t="shared" si="5"/>
        <v>0.88465365383573935</v>
      </c>
      <c r="G22" s="22">
        <v>8707019.2699999977</v>
      </c>
      <c r="H22" s="19">
        <v>9462189.6699999981</v>
      </c>
      <c r="I22" s="19">
        <f t="shared" si="6"/>
        <v>-755170.40000000037</v>
      </c>
      <c r="J22" s="20">
        <f t="shared" si="7"/>
        <v>1.0867312195577581</v>
      </c>
      <c r="K22" s="19">
        <f t="shared" si="0"/>
        <v>55946429.110000014</v>
      </c>
      <c r="L22" s="19">
        <f t="shared" si="1"/>
        <v>51252706.189999998</v>
      </c>
      <c r="M22" s="19">
        <f t="shared" si="2"/>
        <v>4693722.9200000167</v>
      </c>
      <c r="N22" s="25">
        <f t="shared" si="8"/>
        <v>0.91610326173326673</v>
      </c>
      <c r="O22" s="10"/>
    </row>
    <row r="23" spans="1:48" s="12" customFormat="1" ht="32.25" customHeight="1" x14ac:dyDescent="0.2">
      <c r="A23" s="27" t="s">
        <v>15</v>
      </c>
      <c r="B23" s="27"/>
      <c r="C23" s="23">
        <f t="shared" ref="C23:H23" si="9">C5+C6+C7+C8+C9+C10+C11+C12+C13+C14+C15+C16+C17+C18+C19+C20+C21+C22</f>
        <v>6229246760.3000021</v>
      </c>
      <c r="D23" s="23">
        <f t="shared" si="9"/>
        <v>5797204396.0100021</v>
      </c>
      <c r="E23" s="23">
        <f t="shared" si="9"/>
        <v>432042364.29000211</v>
      </c>
      <c r="F23" s="24">
        <f t="shared" si="5"/>
        <v>0.93064292025747386</v>
      </c>
      <c r="G23" s="23">
        <f>SUM(G5:G22)</f>
        <v>890077303.16999936</v>
      </c>
      <c r="H23" s="23">
        <f t="shared" si="9"/>
        <v>854417209.75</v>
      </c>
      <c r="I23" s="23">
        <f>SUM(I5:I22)</f>
        <v>35660093.419999145</v>
      </c>
      <c r="J23" s="24">
        <f t="shared" si="7"/>
        <v>0.95993595916557317</v>
      </c>
      <c r="K23" s="23">
        <f>K5+K6+K7+K8+K9+K10+K11+K12+K13+K14+K15+K16+K17+K18+K19+K20+K21+K22</f>
        <v>7119324063.4700022</v>
      </c>
      <c r="L23" s="23">
        <f>L5+L6+L7+L8+L9+L10+L11+L12+L13+L14+L15+L16+L17+L18+L19+L20+L21+L22</f>
        <v>6651621605.7600012</v>
      </c>
      <c r="M23" s="23">
        <f>M5+M6+M7+M8+M9+M10+M11+M12+M13+M14+M15+M16+M17+M18+M19+M20+M21+M22</f>
        <v>467702457.71000093</v>
      </c>
      <c r="N23" s="26">
        <f t="shared" si="8"/>
        <v>0.93430521584066795</v>
      </c>
      <c r="O23" s="11"/>
    </row>
    <row r="24" spans="1:48" ht="17.25" customHeight="1" x14ac:dyDescent="0.2">
      <c r="G24" s="5"/>
      <c r="H24" s="5"/>
      <c r="I24" s="5"/>
      <c r="M24" s="1"/>
    </row>
    <row r="25" spans="1:48" s="4" customFormat="1" ht="20.25" x14ac:dyDescent="0.2">
      <c r="A25" s="6"/>
      <c r="B25" s="9" t="s">
        <v>33</v>
      </c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</sheetData>
  <mergeCells count="10"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2024-10-01T03:50:57Z</dcterms:modified>
</cp:coreProperties>
</file>