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.kobzeva\Desktop\Отчеты\1 РО 1- до 10 числа каждого месяца\2024\04 Апрель\"/>
    </mc:Choice>
  </mc:AlternateContent>
  <xr:revisionPtr revIDLastSave="0" documentId="13_ncr:1_{1B6329B2-EDE4-44C8-B893-A419F4F386E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0" r:id="rId1"/>
  </sheets>
  <definedNames>
    <definedName name="_xlnm.Print_Area" localSheetId="0">Отчет!$A$1:$N$26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6" i="20" l="1"/>
  <c r="I7" i="20"/>
  <c r="I8" i="20"/>
  <c r="I9" i="20"/>
  <c r="I10" i="20"/>
  <c r="I11" i="20"/>
  <c r="I12" i="20"/>
  <c r="I13" i="20"/>
  <c r="I14" i="20"/>
  <c r="I15" i="20"/>
  <c r="I16" i="20"/>
  <c r="I17" i="20"/>
  <c r="I18" i="20"/>
  <c r="I19" i="20"/>
  <c r="I20" i="20"/>
  <c r="I21" i="20"/>
  <c r="I22" i="20"/>
  <c r="I5" i="20"/>
  <c r="E10" i="20" l="1"/>
  <c r="E11" i="20"/>
  <c r="E12" i="20"/>
  <c r="E13" i="20"/>
  <c r="E14" i="20"/>
  <c r="E15" i="20"/>
  <c r="E16" i="20"/>
  <c r="E17" i="20"/>
  <c r="E18" i="20"/>
  <c r="E19" i="20"/>
  <c r="E20" i="20"/>
  <c r="E21" i="20"/>
  <c r="E22" i="20"/>
  <c r="E6" i="20"/>
  <c r="E7" i="20"/>
  <c r="E8" i="20"/>
  <c r="E9" i="20"/>
  <c r="E5" i="20"/>
  <c r="G23" i="20" l="1"/>
  <c r="F8" i="20"/>
  <c r="F16" i="20"/>
  <c r="F7" i="20"/>
  <c r="F11" i="20"/>
  <c r="F15" i="20"/>
  <c r="F19" i="20"/>
  <c r="F5" i="20"/>
  <c r="F9" i="20"/>
  <c r="F13" i="20"/>
  <c r="F17" i="20"/>
  <c r="F21" i="20"/>
  <c r="F12" i="20"/>
  <c r="F20" i="20"/>
  <c r="F6" i="20"/>
  <c r="F10" i="20"/>
  <c r="F14" i="20"/>
  <c r="F18" i="20"/>
  <c r="F22" i="20"/>
  <c r="H23" i="20"/>
  <c r="D23" i="20"/>
  <c r="C23" i="20"/>
  <c r="L22" i="20"/>
  <c r="K22" i="20"/>
  <c r="J22" i="20"/>
  <c r="L21" i="20"/>
  <c r="K21" i="20"/>
  <c r="J21" i="20"/>
  <c r="L20" i="20"/>
  <c r="K20" i="20"/>
  <c r="J20" i="20"/>
  <c r="L19" i="20"/>
  <c r="K19" i="20"/>
  <c r="J19" i="20"/>
  <c r="L18" i="20"/>
  <c r="K18" i="20"/>
  <c r="J18" i="20"/>
  <c r="L17" i="20"/>
  <c r="K17" i="20"/>
  <c r="J17" i="20"/>
  <c r="L16" i="20"/>
  <c r="K16" i="20"/>
  <c r="J16" i="20"/>
  <c r="L15" i="20"/>
  <c r="K15" i="20"/>
  <c r="J15" i="20"/>
  <c r="L14" i="20"/>
  <c r="K14" i="20"/>
  <c r="J14" i="20"/>
  <c r="L13" i="20"/>
  <c r="K13" i="20"/>
  <c r="J13" i="20"/>
  <c r="L12" i="20"/>
  <c r="K12" i="20"/>
  <c r="J12" i="20"/>
  <c r="L11" i="20"/>
  <c r="K11" i="20"/>
  <c r="J11" i="20"/>
  <c r="L10" i="20"/>
  <c r="K10" i="20"/>
  <c r="J10" i="20"/>
  <c r="L9" i="20"/>
  <c r="K9" i="20"/>
  <c r="J9" i="20"/>
  <c r="L8" i="20"/>
  <c r="K8" i="20"/>
  <c r="J8" i="20"/>
  <c r="L7" i="20"/>
  <c r="K7" i="20"/>
  <c r="J7" i="20"/>
  <c r="L6" i="20"/>
  <c r="K6" i="20"/>
  <c r="J6" i="20"/>
  <c r="L5" i="20"/>
  <c r="K5" i="20"/>
  <c r="J5" i="20"/>
  <c r="I23" i="20" l="1"/>
  <c r="F23" i="20"/>
  <c r="M13" i="20"/>
  <c r="M17" i="20"/>
  <c r="M20" i="20"/>
  <c r="M9" i="20"/>
  <c r="N5" i="20"/>
  <c r="M6" i="20"/>
  <c r="N10" i="20"/>
  <c r="N14" i="20"/>
  <c r="M21" i="20"/>
  <c r="M11" i="20"/>
  <c r="N18" i="20"/>
  <c r="N7" i="20"/>
  <c r="N15" i="20"/>
  <c r="N19" i="20"/>
  <c r="N6" i="20"/>
  <c r="M15" i="20"/>
  <c r="M7" i="20"/>
  <c r="M10" i="20"/>
  <c r="N12" i="20"/>
  <c r="N21" i="20"/>
  <c r="J23" i="20"/>
  <c r="E23" i="20"/>
  <c r="N11" i="20"/>
  <c r="M14" i="20"/>
  <c r="M19" i="20"/>
  <c r="N22" i="20"/>
  <c r="N9" i="20"/>
  <c r="N16" i="20"/>
  <c r="N13" i="20"/>
  <c r="M5" i="20"/>
  <c r="N8" i="20"/>
  <c r="N17" i="20"/>
  <c r="M18" i="20"/>
  <c r="K23" i="20"/>
  <c r="M8" i="20"/>
  <c r="M12" i="20"/>
  <c r="M16" i="20"/>
  <c r="M22" i="20"/>
  <c r="L23" i="20"/>
  <c r="M23" i="20" l="1"/>
  <c r="N23" i="20"/>
</calcChain>
</file>

<file path=xl/sharedStrings.xml><?xml version="1.0" encoding="utf-8"?>
<sst xmlns="http://schemas.openxmlformats.org/spreadsheetml/2006/main" count="38" uniqueCount="38">
  <si>
    <t>МО</t>
  </si>
  <si>
    <t>Долинский</t>
  </si>
  <si>
    <t>Корсаковский</t>
  </si>
  <si>
    <t>Курильский</t>
  </si>
  <si>
    <t>Макаровский</t>
  </si>
  <si>
    <t>Невельский</t>
  </si>
  <si>
    <t>Ногликский</t>
  </si>
  <si>
    <t>Охинский</t>
  </si>
  <si>
    <t>Поронайский</t>
  </si>
  <si>
    <t>Северо-Курильский</t>
  </si>
  <si>
    <t>Смирныховский</t>
  </si>
  <si>
    <t>Томаринский</t>
  </si>
  <si>
    <t>Тымовский</t>
  </si>
  <si>
    <t>Холмский</t>
  </si>
  <si>
    <t>Южно-Курильский</t>
  </si>
  <si>
    <t>Всего по региону</t>
  </si>
  <si>
    <t>№</t>
  </si>
  <si>
    <t xml:space="preserve">Анивский </t>
  </si>
  <si>
    <t>Углегорский</t>
  </si>
  <si>
    <t>Александровск-Сахалинский</t>
  </si>
  <si>
    <t>Южно-Сахалинский</t>
  </si>
  <si>
    <t>Задолженность                на конец периода</t>
  </si>
  <si>
    <t>% собираемости 2014-2023</t>
  </si>
  <si>
    <t>Начислено 
за период                            2014-2023</t>
  </si>
  <si>
    <t>Оплачено 
за период                                   2014-2023</t>
  </si>
  <si>
    <t>Задолженность                            на 01.01.2024</t>
  </si>
  <si>
    <t>% собираемости 2024</t>
  </si>
  <si>
    <t>Начислено 
за период                    2014-2024</t>
  </si>
  <si>
    <t>Оплачено  
за период                        2014-2024</t>
  </si>
  <si>
    <t>% собираемости 2014-2024</t>
  </si>
  <si>
    <t>2024*</t>
  </si>
  <si>
    <t>2014-2023</t>
  </si>
  <si>
    <t>Свод 2014-2024</t>
  </si>
  <si>
    <t>* Начисление декабрь 2023 года по методике формирования отчтета КР исходя из минимального взноса 10,20 руб., оплачено с января 2024 года исходя из минимального взноса 11,00 руб.</t>
  </si>
  <si>
    <t>Отчет по начисленным и оплаченным взносам на капитальный ремонт многоквартирных домов Сахалинской области по состоянию на 01.05.2024 года</t>
  </si>
  <si>
    <t>Начислено                            12.2023-03.2024</t>
  </si>
  <si>
    <t>Оплачено                             01.2024-04.2024</t>
  </si>
  <si>
    <t>Задолженность по состоянию на 01.05.2024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</si>
</sst>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charset val="1"/>
    </font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4" fontId="2" fillId="0" borderId="0" xfId="0" applyNumberFormat="1" applyFont="1" applyAlignment="1">
      <alignment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9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1" applyNumberFormat="1" applyFont="1" applyBorder="1" applyAlignment="1">
      <alignment horizontal="center" vertical="center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vertical="center"/>
    </xf>
    <xf numFmtId="9" fontId="8" fillId="0" borderId="1" xfId="1" applyNumberFormat="1" applyFont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vertical="center"/>
    </xf>
    <xf numFmtId="9" fontId="7" fillId="0" borderId="1" xfId="1" applyNumberFormat="1" applyFont="1" applyBorder="1" applyAlignment="1">
      <alignment horizontal="center" vertical="center"/>
    </xf>
    <xf numFmtId="9" fontId="8" fillId="0" borderId="1" xfId="1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2"/>
  <sheetViews>
    <sheetView tabSelected="1" zoomScale="60" zoomScaleNormal="60" zoomScaleSheetLayoutView="70" zoomScalePageLayoutView="40" workbookViewId="0">
      <selection activeCell="G5" sqref="G5:H22"/>
    </sheetView>
  </sheetViews>
  <sheetFormatPr defaultRowHeight="15.75" x14ac:dyDescent="0.2"/>
  <cols>
    <col min="1" max="1" width="4.42578125" style="6" customWidth="1"/>
    <col min="2" max="2" width="34.5703125" style="3" customWidth="1"/>
    <col min="3" max="5" width="25" style="1" customWidth="1"/>
    <col min="6" max="6" width="11" style="1" customWidth="1"/>
    <col min="7" max="7" width="26.28515625" style="2" customWidth="1"/>
    <col min="8" max="9" width="26.28515625" style="1" customWidth="1"/>
    <col min="10" max="10" width="11.85546875" style="1" customWidth="1"/>
    <col min="11" max="12" width="25.140625" style="1" customWidth="1"/>
    <col min="13" max="13" width="25.140625" style="3" customWidth="1"/>
    <col min="14" max="14" width="11.28515625" style="4" customWidth="1"/>
    <col min="15" max="15" width="12.28515625" style="4" customWidth="1"/>
    <col min="16" max="45" width="9.140625" style="3"/>
    <col min="46" max="46" width="18.28515625" style="3" customWidth="1"/>
    <col min="47" max="47" width="20.140625" style="3" customWidth="1"/>
    <col min="48" max="48" width="18.5703125" style="3" customWidth="1"/>
    <col min="49" max="16384" width="9.140625" style="3"/>
  </cols>
  <sheetData>
    <row r="1" spans="1:15" ht="18.75" customHeight="1" x14ac:dyDescent="0.2">
      <c r="A1" s="29" t="s">
        <v>34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5" ht="39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5" s="8" customFormat="1" ht="21.75" customHeight="1" x14ac:dyDescent="0.2">
      <c r="A3" s="31" t="s">
        <v>16</v>
      </c>
      <c r="B3" s="27" t="s">
        <v>0</v>
      </c>
      <c r="C3" s="32" t="s">
        <v>31</v>
      </c>
      <c r="D3" s="32"/>
      <c r="E3" s="32"/>
      <c r="F3" s="28" t="s">
        <v>22</v>
      </c>
      <c r="G3" s="31" t="s">
        <v>30</v>
      </c>
      <c r="H3" s="31"/>
      <c r="I3" s="31"/>
      <c r="J3" s="28" t="s">
        <v>26</v>
      </c>
      <c r="K3" s="31" t="s">
        <v>32</v>
      </c>
      <c r="L3" s="31"/>
      <c r="M3" s="31"/>
      <c r="N3" s="28" t="s">
        <v>29</v>
      </c>
      <c r="O3" s="7"/>
    </row>
    <row r="4" spans="1:15" s="9" customFormat="1" ht="72.75" customHeight="1" x14ac:dyDescent="0.2">
      <c r="A4" s="31"/>
      <c r="B4" s="27"/>
      <c r="C4" s="14" t="s">
        <v>23</v>
      </c>
      <c r="D4" s="14" t="s">
        <v>24</v>
      </c>
      <c r="E4" s="14" t="s">
        <v>25</v>
      </c>
      <c r="F4" s="28"/>
      <c r="G4" s="15" t="s">
        <v>35</v>
      </c>
      <c r="H4" s="14" t="s">
        <v>36</v>
      </c>
      <c r="I4" s="14" t="s">
        <v>37</v>
      </c>
      <c r="J4" s="28"/>
      <c r="K4" s="14" t="s">
        <v>27</v>
      </c>
      <c r="L4" s="14" t="s">
        <v>28</v>
      </c>
      <c r="M4" s="16" t="s">
        <v>21</v>
      </c>
      <c r="N4" s="28"/>
      <c r="O4" s="7"/>
    </row>
    <row r="5" spans="1:15" s="9" customFormat="1" ht="36.75" customHeight="1" x14ac:dyDescent="0.2">
      <c r="A5" s="17">
        <v>1</v>
      </c>
      <c r="B5" s="18" t="s">
        <v>19</v>
      </c>
      <c r="C5" s="19">
        <v>141161267.42000002</v>
      </c>
      <c r="D5" s="19">
        <v>130146615.51000005</v>
      </c>
      <c r="E5" s="19">
        <f>C5-D5</f>
        <v>11014651.909999967</v>
      </c>
      <c r="F5" s="20">
        <f>D5/C5</f>
        <v>0.92197114611313424</v>
      </c>
      <c r="G5" s="21">
        <v>8761134.5800000038</v>
      </c>
      <c r="H5" s="19">
        <v>6495832.75</v>
      </c>
      <c r="I5" s="19">
        <f>G5-H5</f>
        <v>2265301.8300000038</v>
      </c>
      <c r="J5" s="20">
        <f>H5/G5</f>
        <v>0.74143738926562608</v>
      </c>
      <c r="K5" s="19">
        <f t="shared" ref="K5:K22" si="0">C5+G5</f>
        <v>149922402.00000003</v>
      </c>
      <c r="L5" s="19">
        <f t="shared" ref="L5:L22" si="1">D5+H5</f>
        <v>136642448.26000005</v>
      </c>
      <c r="M5" s="19">
        <f t="shared" ref="M5:M22" si="2">K5-L5</f>
        <v>13279953.73999998</v>
      </c>
      <c r="N5" s="20">
        <f t="shared" ref="N5:N19" si="3">L5/K5</f>
        <v>0.91142115145673841</v>
      </c>
      <c r="O5" s="10"/>
    </row>
    <row r="6" spans="1:15" s="9" customFormat="1" ht="36.75" customHeight="1" x14ac:dyDescent="0.2">
      <c r="A6" s="17">
        <v>2</v>
      </c>
      <c r="B6" s="18" t="s">
        <v>17</v>
      </c>
      <c r="C6" s="19">
        <v>170415615.33000004</v>
      </c>
      <c r="D6" s="19">
        <v>166198514.97999999</v>
      </c>
      <c r="E6" s="19">
        <f t="shared" ref="E6:E22" si="4">C6-D6</f>
        <v>4217100.3500000536</v>
      </c>
      <c r="F6" s="20">
        <f t="shared" ref="F6:F23" si="5">D6/C6</f>
        <v>0.9752540262121292</v>
      </c>
      <c r="G6" s="21">
        <v>11455116.059999999</v>
      </c>
      <c r="H6" s="19">
        <v>9382492.6599999983</v>
      </c>
      <c r="I6" s="19">
        <f t="shared" ref="I6:I22" si="6">G6-H6</f>
        <v>2072623.4000000004</v>
      </c>
      <c r="J6" s="20">
        <f t="shared" ref="J6:J23" si="7">H6/G6</f>
        <v>0.81906570050063721</v>
      </c>
      <c r="K6" s="19">
        <f t="shared" si="0"/>
        <v>181870731.39000005</v>
      </c>
      <c r="L6" s="19">
        <f t="shared" si="1"/>
        <v>175581007.63999999</v>
      </c>
      <c r="M6" s="19">
        <f t="shared" si="2"/>
        <v>6289723.7500000596</v>
      </c>
      <c r="N6" s="20">
        <f t="shared" si="3"/>
        <v>0.96541651478536972</v>
      </c>
      <c r="O6" s="10"/>
    </row>
    <row r="7" spans="1:15" s="9" customFormat="1" ht="36.75" customHeight="1" x14ac:dyDescent="0.2">
      <c r="A7" s="17">
        <v>3</v>
      </c>
      <c r="B7" s="18" t="s">
        <v>20</v>
      </c>
      <c r="C7" s="19">
        <v>2655707517.7400026</v>
      </c>
      <c r="D7" s="19">
        <v>2524222378.8800015</v>
      </c>
      <c r="E7" s="19">
        <f t="shared" si="4"/>
        <v>131485138.86000109</v>
      </c>
      <c r="F7" s="20">
        <f t="shared" si="5"/>
        <v>0.95048960098893176</v>
      </c>
      <c r="G7" s="19">
        <v>170892547.10000011</v>
      </c>
      <c r="H7" s="19">
        <v>144912594.63999972</v>
      </c>
      <c r="I7" s="19">
        <f t="shared" si="6"/>
        <v>25979952.460000396</v>
      </c>
      <c r="J7" s="20">
        <f t="shared" si="7"/>
        <v>0.84797492400415875</v>
      </c>
      <c r="K7" s="19">
        <f t="shared" si="0"/>
        <v>2826600064.8400025</v>
      </c>
      <c r="L7" s="19">
        <f t="shared" si="1"/>
        <v>2669134973.5200014</v>
      </c>
      <c r="M7" s="19">
        <f t="shared" si="2"/>
        <v>157465091.32000113</v>
      </c>
      <c r="N7" s="20">
        <f t="shared" si="3"/>
        <v>0.94429169754904319</v>
      </c>
      <c r="O7" s="10"/>
    </row>
    <row r="8" spans="1:15" s="9" customFormat="1" ht="36.75" customHeight="1" x14ac:dyDescent="0.2">
      <c r="A8" s="17">
        <v>4</v>
      </c>
      <c r="B8" s="18" t="s">
        <v>1</v>
      </c>
      <c r="C8" s="19">
        <v>285839273.28000009</v>
      </c>
      <c r="D8" s="19">
        <v>263575131.53000012</v>
      </c>
      <c r="E8" s="19">
        <f t="shared" si="4"/>
        <v>22264141.74999997</v>
      </c>
      <c r="F8" s="20">
        <f t="shared" si="5"/>
        <v>0.92210957754503298</v>
      </c>
      <c r="G8" s="21">
        <v>17984600.629999999</v>
      </c>
      <c r="H8" s="19">
        <v>16186314.350000001</v>
      </c>
      <c r="I8" s="19">
        <f t="shared" si="6"/>
        <v>1798286.2799999975</v>
      </c>
      <c r="J8" s="20">
        <f t="shared" si="7"/>
        <v>0.90000966287790196</v>
      </c>
      <c r="K8" s="19">
        <f t="shared" si="0"/>
        <v>303823873.91000009</v>
      </c>
      <c r="L8" s="19">
        <f t="shared" si="1"/>
        <v>279761445.88000011</v>
      </c>
      <c r="M8" s="19">
        <f t="shared" si="2"/>
        <v>24062428.029999971</v>
      </c>
      <c r="N8" s="20">
        <f t="shared" si="3"/>
        <v>0.92080139154197005</v>
      </c>
      <c r="O8" s="10"/>
    </row>
    <row r="9" spans="1:15" s="9" customFormat="1" ht="36.75" customHeight="1" x14ac:dyDescent="0.2">
      <c r="A9" s="17">
        <v>5</v>
      </c>
      <c r="B9" s="18" t="s">
        <v>2</v>
      </c>
      <c r="C9" s="19">
        <v>530316605.47999996</v>
      </c>
      <c r="D9" s="19">
        <v>494824570.1699999</v>
      </c>
      <c r="E9" s="19">
        <f t="shared" si="4"/>
        <v>35492035.310000062</v>
      </c>
      <c r="F9" s="20">
        <f t="shared" si="5"/>
        <v>0.93307387522237684</v>
      </c>
      <c r="G9" s="21">
        <v>31061025.70000001</v>
      </c>
      <c r="H9" s="19">
        <v>24883245.969999995</v>
      </c>
      <c r="I9" s="19">
        <f t="shared" si="6"/>
        <v>6177779.7300000153</v>
      </c>
      <c r="J9" s="20">
        <f t="shared" si="7"/>
        <v>0.80110831529945215</v>
      </c>
      <c r="K9" s="19">
        <f t="shared" si="0"/>
        <v>561377631.17999995</v>
      </c>
      <c r="L9" s="19">
        <f t="shared" si="1"/>
        <v>519707816.13999987</v>
      </c>
      <c r="M9" s="19">
        <f t="shared" si="2"/>
        <v>41669815.040000081</v>
      </c>
      <c r="N9" s="20">
        <f t="shared" si="3"/>
        <v>0.92577222047053909</v>
      </c>
      <c r="O9" s="10"/>
    </row>
    <row r="10" spans="1:15" s="9" customFormat="1" ht="36.75" customHeight="1" x14ac:dyDescent="0.2">
      <c r="A10" s="17">
        <v>6</v>
      </c>
      <c r="B10" s="18" t="s">
        <v>3</v>
      </c>
      <c r="C10" s="19">
        <v>28242452.419999994</v>
      </c>
      <c r="D10" s="19">
        <v>25337976.449999992</v>
      </c>
      <c r="E10" s="19">
        <f t="shared" si="4"/>
        <v>2904475.9700000025</v>
      </c>
      <c r="F10" s="20">
        <f t="shared" si="5"/>
        <v>0.89715921525486264</v>
      </c>
      <c r="G10" s="21">
        <v>1605361.4599999995</v>
      </c>
      <c r="H10" s="19">
        <v>1655164.52</v>
      </c>
      <c r="I10" s="19">
        <f t="shared" si="6"/>
        <v>-49803.060000000522</v>
      </c>
      <c r="J10" s="20">
        <f t="shared" si="7"/>
        <v>1.0310229572846483</v>
      </c>
      <c r="K10" s="19">
        <f t="shared" si="0"/>
        <v>29847813.879999995</v>
      </c>
      <c r="L10" s="19">
        <f t="shared" si="1"/>
        <v>26993140.969999991</v>
      </c>
      <c r="M10" s="19">
        <f t="shared" si="2"/>
        <v>2854672.9100000039</v>
      </c>
      <c r="N10" s="20">
        <f t="shared" si="3"/>
        <v>0.90435906222556472</v>
      </c>
      <c r="O10" s="10"/>
    </row>
    <row r="11" spans="1:15" s="9" customFormat="1" ht="36.75" customHeight="1" x14ac:dyDescent="0.2">
      <c r="A11" s="17">
        <v>7</v>
      </c>
      <c r="B11" s="18" t="s">
        <v>4</v>
      </c>
      <c r="C11" s="19">
        <v>93579978.429999977</v>
      </c>
      <c r="D11" s="19">
        <v>87330301.970000029</v>
      </c>
      <c r="E11" s="19">
        <f t="shared" si="4"/>
        <v>6249676.4599999487</v>
      </c>
      <c r="F11" s="20">
        <f t="shared" si="5"/>
        <v>0.93321566680339796</v>
      </c>
      <c r="G11" s="21">
        <v>5778640.9300000006</v>
      </c>
      <c r="H11" s="19">
        <v>4430742.3099999987</v>
      </c>
      <c r="I11" s="19">
        <f t="shared" si="6"/>
        <v>1347898.620000002</v>
      </c>
      <c r="J11" s="20">
        <f t="shared" si="7"/>
        <v>0.76674470064365086</v>
      </c>
      <c r="K11" s="19">
        <f t="shared" si="0"/>
        <v>99358619.359999985</v>
      </c>
      <c r="L11" s="19">
        <f t="shared" si="1"/>
        <v>91761044.280000031</v>
      </c>
      <c r="M11" s="19">
        <f t="shared" si="2"/>
        <v>7597575.0799999535</v>
      </c>
      <c r="N11" s="20">
        <f t="shared" si="3"/>
        <v>0.92353380986029887</v>
      </c>
      <c r="O11" s="10"/>
    </row>
    <row r="12" spans="1:15" s="9" customFormat="1" ht="36.75" customHeight="1" x14ac:dyDescent="0.2">
      <c r="A12" s="17">
        <v>8</v>
      </c>
      <c r="B12" s="18" t="s">
        <v>5</v>
      </c>
      <c r="C12" s="19">
        <v>241970547.67999995</v>
      </c>
      <c r="D12" s="19">
        <v>224630257.98000002</v>
      </c>
      <c r="E12" s="19">
        <f t="shared" si="4"/>
        <v>17340289.699999928</v>
      </c>
      <c r="F12" s="20">
        <f t="shared" si="5"/>
        <v>0.92833718869400572</v>
      </c>
      <c r="G12" s="21">
        <v>14691028.87999999</v>
      </c>
      <c r="H12" s="19">
        <v>10572938.189999998</v>
      </c>
      <c r="I12" s="19">
        <f t="shared" si="6"/>
        <v>4118090.689999992</v>
      </c>
      <c r="J12" s="20">
        <f t="shared" si="7"/>
        <v>0.71968670651745426</v>
      </c>
      <c r="K12" s="19">
        <f t="shared" si="0"/>
        <v>256661576.55999994</v>
      </c>
      <c r="L12" s="19">
        <f t="shared" si="1"/>
        <v>235203196.17000002</v>
      </c>
      <c r="M12" s="19">
        <f t="shared" si="2"/>
        <v>21458380.389999926</v>
      </c>
      <c r="N12" s="25">
        <f t="shared" si="3"/>
        <v>0.91639426252420142</v>
      </c>
      <c r="O12" s="10"/>
    </row>
    <row r="13" spans="1:15" s="9" customFormat="1" ht="36.75" customHeight="1" x14ac:dyDescent="0.2">
      <c r="A13" s="17">
        <v>9</v>
      </c>
      <c r="B13" s="18" t="s">
        <v>6</v>
      </c>
      <c r="C13" s="19">
        <v>101136458.50999992</v>
      </c>
      <c r="D13" s="19">
        <v>96663869.64000003</v>
      </c>
      <c r="E13" s="19">
        <f t="shared" si="4"/>
        <v>4472588.8699998856</v>
      </c>
      <c r="F13" s="20">
        <f t="shared" si="5"/>
        <v>0.95577669086012484</v>
      </c>
      <c r="G13" s="21">
        <v>5975667.1600000039</v>
      </c>
      <c r="H13" s="19">
        <v>5327323.4899999993</v>
      </c>
      <c r="I13" s="19">
        <f t="shared" si="6"/>
        <v>648343.67000000458</v>
      </c>
      <c r="J13" s="20">
        <f t="shared" si="7"/>
        <v>0.89150271381580692</v>
      </c>
      <c r="K13" s="19">
        <f t="shared" si="0"/>
        <v>107112125.66999993</v>
      </c>
      <c r="L13" s="19">
        <f t="shared" si="1"/>
        <v>101991193.13000003</v>
      </c>
      <c r="M13" s="19">
        <f t="shared" si="2"/>
        <v>5120932.5399999022</v>
      </c>
      <c r="N13" s="25">
        <f t="shared" si="3"/>
        <v>0.95219091668690337</v>
      </c>
      <c r="O13" s="10"/>
    </row>
    <row r="14" spans="1:15" s="9" customFormat="1" ht="36.75" customHeight="1" x14ac:dyDescent="0.2">
      <c r="A14" s="17">
        <v>10</v>
      </c>
      <c r="B14" s="18" t="s">
        <v>7</v>
      </c>
      <c r="C14" s="19">
        <v>359271299.83000028</v>
      </c>
      <c r="D14" s="19">
        <v>303713332.74999982</v>
      </c>
      <c r="E14" s="19">
        <f t="shared" si="4"/>
        <v>55557967.08000046</v>
      </c>
      <c r="F14" s="20">
        <f t="shared" si="5"/>
        <v>0.8453592950333374</v>
      </c>
      <c r="G14" s="21">
        <v>21061642.460000008</v>
      </c>
      <c r="H14" s="19">
        <v>14413672.640000006</v>
      </c>
      <c r="I14" s="19">
        <f t="shared" si="6"/>
        <v>6647969.8200000022</v>
      </c>
      <c r="J14" s="20">
        <f t="shared" si="7"/>
        <v>0.684356534271924</v>
      </c>
      <c r="K14" s="19">
        <f t="shared" si="0"/>
        <v>380332942.29000032</v>
      </c>
      <c r="L14" s="19">
        <f t="shared" si="1"/>
        <v>318127005.38999981</v>
      </c>
      <c r="M14" s="19">
        <f t="shared" si="2"/>
        <v>62205936.900000513</v>
      </c>
      <c r="N14" s="25">
        <f t="shared" si="3"/>
        <v>0.8364434683846842</v>
      </c>
      <c r="O14" s="10"/>
    </row>
    <row r="15" spans="1:15" s="9" customFormat="1" ht="36.75" customHeight="1" x14ac:dyDescent="0.2">
      <c r="A15" s="17">
        <v>11</v>
      </c>
      <c r="B15" s="18" t="s">
        <v>8</v>
      </c>
      <c r="C15" s="19">
        <v>353465287.50999999</v>
      </c>
      <c r="D15" s="19">
        <v>318468486.64000005</v>
      </c>
      <c r="E15" s="19">
        <f t="shared" si="4"/>
        <v>34996800.869999945</v>
      </c>
      <c r="F15" s="20">
        <f t="shared" si="5"/>
        <v>0.90098942638317814</v>
      </c>
      <c r="G15" s="21">
        <v>21818465.849999994</v>
      </c>
      <c r="H15" s="19">
        <v>17672647.149999995</v>
      </c>
      <c r="I15" s="19">
        <f t="shared" si="6"/>
        <v>4145818.6999999993</v>
      </c>
      <c r="J15" s="20">
        <f t="shared" si="7"/>
        <v>0.80998578321215919</v>
      </c>
      <c r="K15" s="19">
        <f t="shared" si="0"/>
        <v>375283753.36000001</v>
      </c>
      <c r="L15" s="19">
        <f t="shared" si="1"/>
        <v>336141133.79000002</v>
      </c>
      <c r="M15" s="19">
        <f t="shared" si="2"/>
        <v>39142619.569999993</v>
      </c>
      <c r="N15" s="25">
        <f t="shared" si="3"/>
        <v>0.8956986034712473</v>
      </c>
      <c r="O15" s="10"/>
    </row>
    <row r="16" spans="1:15" s="9" customFormat="1" ht="36.75" customHeight="1" x14ac:dyDescent="0.2">
      <c r="A16" s="17">
        <v>12</v>
      </c>
      <c r="B16" s="18" t="s">
        <v>9</v>
      </c>
      <c r="C16" s="19">
        <v>31634558.679999996</v>
      </c>
      <c r="D16" s="19">
        <v>30316734.5</v>
      </c>
      <c r="E16" s="19">
        <f t="shared" si="4"/>
        <v>1317824.179999996</v>
      </c>
      <c r="F16" s="20">
        <f t="shared" si="5"/>
        <v>0.95834226128044109</v>
      </c>
      <c r="G16" s="21">
        <v>1795577.5399999998</v>
      </c>
      <c r="H16" s="19">
        <v>1752028.0699999996</v>
      </c>
      <c r="I16" s="19">
        <f t="shared" si="6"/>
        <v>43549.470000000205</v>
      </c>
      <c r="J16" s="20">
        <f t="shared" si="7"/>
        <v>0.97574626044832335</v>
      </c>
      <c r="K16" s="19">
        <f t="shared" si="0"/>
        <v>33430136.219999995</v>
      </c>
      <c r="L16" s="19">
        <f t="shared" si="1"/>
        <v>32068762.57</v>
      </c>
      <c r="M16" s="19">
        <f t="shared" si="2"/>
        <v>1361373.6499999948</v>
      </c>
      <c r="N16" s="25">
        <f t="shared" si="3"/>
        <v>0.95927705346334979</v>
      </c>
      <c r="O16" s="10"/>
    </row>
    <row r="17" spans="1:48" s="9" customFormat="1" ht="36.75" customHeight="1" x14ac:dyDescent="0.2">
      <c r="A17" s="17">
        <v>13</v>
      </c>
      <c r="B17" s="18" t="s">
        <v>10</v>
      </c>
      <c r="C17" s="19">
        <v>55167586.319999978</v>
      </c>
      <c r="D17" s="19">
        <v>52695746.530000009</v>
      </c>
      <c r="E17" s="19">
        <f t="shared" si="4"/>
        <v>2471839.7899999693</v>
      </c>
      <c r="F17" s="20">
        <f t="shared" si="5"/>
        <v>0.95519398337164785</v>
      </c>
      <c r="G17" s="22">
        <v>4723973.6899999995</v>
      </c>
      <c r="H17" s="19">
        <v>3887108.2499999991</v>
      </c>
      <c r="I17" s="19">
        <f t="shared" si="6"/>
        <v>836865.44000000041</v>
      </c>
      <c r="J17" s="20">
        <f t="shared" si="7"/>
        <v>0.82284714206357057</v>
      </c>
      <c r="K17" s="19">
        <f t="shared" si="0"/>
        <v>59891560.009999976</v>
      </c>
      <c r="L17" s="19">
        <f t="shared" si="1"/>
        <v>56582854.780000009</v>
      </c>
      <c r="M17" s="19">
        <f t="shared" si="2"/>
        <v>3308705.2299999669</v>
      </c>
      <c r="N17" s="25">
        <f t="shared" si="3"/>
        <v>0.94475506683333144</v>
      </c>
      <c r="O17" s="10"/>
    </row>
    <row r="18" spans="1:48" s="9" customFormat="1" ht="36.75" customHeight="1" x14ac:dyDescent="0.2">
      <c r="A18" s="17">
        <v>14</v>
      </c>
      <c r="B18" s="18" t="s">
        <v>11</v>
      </c>
      <c r="C18" s="19">
        <v>121045798.29000005</v>
      </c>
      <c r="D18" s="19">
        <v>116690079.18999998</v>
      </c>
      <c r="E18" s="19">
        <f t="shared" si="4"/>
        <v>4355719.1000000685</v>
      </c>
      <c r="F18" s="20">
        <f t="shared" si="5"/>
        <v>0.96401594139133451</v>
      </c>
      <c r="G18" s="22">
        <v>8008563.2599999988</v>
      </c>
      <c r="H18" s="19">
        <v>5825194.2500000009</v>
      </c>
      <c r="I18" s="19">
        <f t="shared" si="6"/>
        <v>2183369.0099999979</v>
      </c>
      <c r="J18" s="20">
        <f t="shared" si="7"/>
        <v>0.72737069819936739</v>
      </c>
      <c r="K18" s="19">
        <f t="shared" si="0"/>
        <v>129054361.55000006</v>
      </c>
      <c r="L18" s="19">
        <f t="shared" si="1"/>
        <v>122515273.43999998</v>
      </c>
      <c r="M18" s="19">
        <f t="shared" si="2"/>
        <v>6539088.1100000739</v>
      </c>
      <c r="N18" s="25">
        <f t="shared" si="3"/>
        <v>0.94933074689252861</v>
      </c>
      <c r="O18" s="10"/>
    </row>
    <row r="19" spans="1:48" s="9" customFormat="1" ht="36.75" customHeight="1" x14ac:dyDescent="0.2">
      <c r="A19" s="17">
        <v>15</v>
      </c>
      <c r="B19" s="18" t="s">
        <v>12</v>
      </c>
      <c r="C19" s="19">
        <v>96006289.070000038</v>
      </c>
      <c r="D19" s="19">
        <v>91360653.989999965</v>
      </c>
      <c r="E19" s="19">
        <f t="shared" si="4"/>
        <v>4645635.0800000727</v>
      </c>
      <c r="F19" s="20">
        <f t="shared" si="5"/>
        <v>0.9516111379264659</v>
      </c>
      <c r="G19" s="22">
        <v>5738442.9699999969</v>
      </c>
      <c r="H19" s="19">
        <v>4583274.0999999987</v>
      </c>
      <c r="I19" s="19">
        <f t="shared" si="6"/>
        <v>1155168.8699999982</v>
      </c>
      <c r="J19" s="20">
        <f t="shared" si="7"/>
        <v>0.79869646243081882</v>
      </c>
      <c r="K19" s="19">
        <f t="shared" si="0"/>
        <v>101744732.04000004</v>
      </c>
      <c r="L19" s="19">
        <f t="shared" si="1"/>
        <v>95943928.089999959</v>
      </c>
      <c r="M19" s="19">
        <f t="shared" si="2"/>
        <v>5800803.9500000775</v>
      </c>
      <c r="N19" s="25">
        <f t="shared" si="3"/>
        <v>0.94298668998686297</v>
      </c>
      <c r="O19" s="10"/>
    </row>
    <row r="20" spans="1:48" s="9" customFormat="1" ht="36.75" customHeight="1" x14ac:dyDescent="0.2">
      <c r="A20" s="17">
        <v>16</v>
      </c>
      <c r="B20" s="18" t="s">
        <v>18</v>
      </c>
      <c r="C20" s="19">
        <v>325128490.85000032</v>
      </c>
      <c r="D20" s="19">
        <v>290274226.48999995</v>
      </c>
      <c r="E20" s="19">
        <f t="shared" si="4"/>
        <v>34854264.360000372</v>
      </c>
      <c r="F20" s="20">
        <f t="shared" si="5"/>
        <v>0.89279849247022602</v>
      </c>
      <c r="G20" s="22">
        <v>20076174.829999998</v>
      </c>
      <c r="H20" s="19">
        <v>15441858.400000006</v>
      </c>
      <c r="I20" s="19">
        <f t="shared" si="6"/>
        <v>4634316.4299999923</v>
      </c>
      <c r="J20" s="20">
        <f t="shared" si="7"/>
        <v>0.76916337553133407</v>
      </c>
      <c r="K20" s="19">
        <f t="shared" si="0"/>
        <v>345204665.68000031</v>
      </c>
      <c r="L20" s="19">
        <f t="shared" si="1"/>
        <v>305716084.88999999</v>
      </c>
      <c r="M20" s="19">
        <f t="shared" si="2"/>
        <v>39488580.790000319</v>
      </c>
      <c r="N20" s="25">
        <v>0.8222378329081943</v>
      </c>
      <c r="O20" s="10"/>
    </row>
    <row r="21" spans="1:48" s="9" customFormat="1" ht="36.75" customHeight="1" x14ac:dyDescent="0.2">
      <c r="A21" s="17">
        <v>17</v>
      </c>
      <c r="B21" s="18" t="s">
        <v>13</v>
      </c>
      <c r="C21" s="19">
        <v>593660408.88000023</v>
      </c>
      <c r="D21" s="19">
        <v>540541415.88</v>
      </c>
      <c r="E21" s="19">
        <f t="shared" si="4"/>
        <v>53118993.000000238</v>
      </c>
      <c r="F21" s="20">
        <f t="shared" si="5"/>
        <v>0.91052293161975462</v>
      </c>
      <c r="G21" s="22">
        <v>34767123.369999968</v>
      </c>
      <c r="H21" s="19">
        <v>29287125.649999987</v>
      </c>
      <c r="I21" s="19">
        <f t="shared" si="6"/>
        <v>5479997.7199999802</v>
      </c>
      <c r="J21" s="20">
        <f t="shared" si="7"/>
        <v>0.84237989258758783</v>
      </c>
      <c r="K21" s="19">
        <f t="shared" si="0"/>
        <v>628427532.25000024</v>
      </c>
      <c r="L21" s="19">
        <f t="shared" si="1"/>
        <v>569828541.52999997</v>
      </c>
      <c r="M21" s="19">
        <f t="shared" si="2"/>
        <v>58598990.720000267</v>
      </c>
      <c r="N21" s="25">
        <f t="shared" ref="N21:N23" si="8">L21/K21</f>
        <v>0.90675298628277079</v>
      </c>
      <c r="O21" s="10"/>
    </row>
    <row r="22" spans="1:48" s="9" customFormat="1" ht="36.75" customHeight="1" x14ac:dyDescent="0.2">
      <c r="A22" s="17">
        <v>18</v>
      </c>
      <c r="B22" s="18" t="s">
        <v>14</v>
      </c>
      <c r="C22" s="19">
        <v>47239409.840000018</v>
      </c>
      <c r="D22" s="19">
        <v>41790516.519999996</v>
      </c>
      <c r="E22" s="19">
        <f t="shared" si="4"/>
        <v>5448893.3200000226</v>
      </c>
      <c r="F22" s="20">
        <f t="shared" si="5"/>
        <v>0.88465365383573935</v>
      </c>
      <c r="G22" s="22">
        <v>3863754.95</v>
      </c>
      <c r="H22" s="19">
        <v>4812831.580000001</v>
      </c>
      <c r="I22" s="19">
        <f t="shared" si="6"/>
        <v>-949076.63000000082</v>
      </c>
      <c r="J22" s="20">
        <f t="shared" si="7"/>
        <v>1.2456358237729339</v>
      </c>
      <c r="K22" s="19">
        <f t="shared" si="0"/>
        <v>51103164.790000021</v>
      </c>
      <c r="L22" s="19">
        <f t="shared" si="1"/>
        <v>46603348.099999994</v>
      </c>
      <c r="M22" s="19">
        <f t="shared" si="2"/>
        <v>4499816.6900000274</v>
      </c>
      <c r="N22" s="25">
        <f t="shared" si="8"/>
        <v>0.91194641841672086</v>
      </c>
      <c r="O22" s="10"/>
    </row>
    <row r="23" spans="1:48" s="12" customFormat="1" ht="32.25" customHeight="1" x14ac:dyDescent="0.2">
      <c r="A23" s="27" t="s">
        <v>15</v>
      </c>
      <c r="B23" s="27"/>
      <c r="C23" s="23">
        <f t="shared" ref="C23:H23" si="9">C5+C6+C7+C8+C9+C10+C11+C12+C13+C14+C15+C16+C17+C18+C19+C20+C21+C22</f>
        <v>6230988845.5600033</v>
      </c>
      <c r="D23" s="23">
        <f t="shared" si="9"/>
        <v>5798780809.6000013</v>
      </c>
      <c r="E23" s="23">
        <f t="shared" si="9"/>
        <v>432208035.96000206</v>
      </c>
      <c r="F23" s="24">
        <f t="shared" si="5"/>
        <v>0.93063572304932318</v>
      </c>
      <c r="G23" s="23">
        <f>SUM(G5:G22)</f>
        <v>390058841.42000008</v>
      </c>
      <c r="H23" s="23">
        <f t="shared" si="9"/>
        <v>321522388.96999973</v>
      </c>
      <c r="I23" s="23">
        <f>SUM(I5:I22)</f>
        <v>68536452.450000376</v>
      </c>
      <c r="J23" s="24">
        <f t="shared" si="7"/>
        <v>0.82429201655705331</v>
      </c>
      <c r="K23" s="23">
        <f>K5+K6+K7+K8+K9+K10+K11+K12+K13+K14+K15+K16+K17+K18+K19+K20+K21+K22</f>
        <v>6621047686.9800034</v>
      </c>
      <c r="L23" s="23">
        <f>L5+L6+L7+L8+L9+L10+L11+L12+L13+L14+L15+L16+L17+L18+L19+L20+L21+L22</f>
        <v>6120303198.5700006</v>
      </c>
      <c r="M23" s="23">
        <f>M5+M6+M7+M8+M9+M10+M11+M12+M13+M14+M15+M16+M17+M18+M19+M20+M21+M22</f>
        <v>500744488.41000223</v>
      </c>
      <c r="N23" s="26">
        <f t="shared" si="8"/>
        <v>0.92437080775075908</v>
      </c>
      <c r="O23" s="11"/>
    </row>
    <row r="24" spans="1:48" ht="17.25" customHeight="1" x14ac:dyDescent="0.2">
      <c r="G24" s="5"/>
      <c r="H24" s="5"/>
      <c r="I24" s="5"/>
      <c r="M24" s="1"/>
    </row>
    <row r="25" spans="1:48" s="4" customFormat="1" ht="20.25" x14ac:dyDescent="0.2">
      <c r="A25" s="6"/>
      <c r="B25" s="9" t="s">
        <v>33</v>
      </c>
      <c r="C25" s="13"/>
      <c r="D25" s="13"/>
      <c r="E25" s="13"/>
      <c r="F25" s="13"/>
      <c r="G25" s="1"/>
      <c r="H25" s="1"/>
      <c r="I25" s="1"/>
      <c r="J25" s="1"/>
      <c r="K25" s="1"/>
      <c r="L25" s="1"/>
      <c r="M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</row>
    <row r="26" spans="1:48" s="5" customFormat="1" x14ac:dyDescent="0.2"/>
    <row r="27" spans="1:48" s="5" customFormat="1" x14ac:dyDescent="0.2"/>
    <row r="28" spans="1:48" s="5" customFormat="1" x14ac:dyDescent="0.2"/>
    <row r="29" spans="1:48" s="5" customFormat="1" x14ac:dyDescent="0.2"/>
    <row r="30" spans="1:48" s="5" customFormat="1" x14ac:dyDescent="0.2"/>
    <row r="31" spans="1:48" s="5" customFormat="1" x14ac:dyDescent="0.2"/>
    <row r="32" spans="1:48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  <row r="137" s="5" customFormat="1" x14ac:dyDescent="0.2"/>
    <row r="138" s="5" customFormat="1" x14ac:dyDescent="0.2"/>
    <row r="139" s="5" customFormat="1" x14ac:dyDescent="0.2"/>
    <row r="140" s="5" customFormat="1" x14ac:dyDescent="0.2"/>
    <row r="141" s="5" customFormat="1" x14ac:dyDescent="0.2"/>
    <row r="142" s="5" customFormat="1" x14ac:dyDescent="0.2"/>
    <row r="143" s="5" customFormat="1" x14ac:dyDescent="0.2"/>
    <row r="144" s="5" customFormat="1" x14ac:dyDescent="0.2"/>
    <row r="145" s="5" customFormat="1" x14ac:dyDescent="0.2"/>
    <row r="146" s="5" customFormat="1" x14ac:dyDescent="0.2"/>
    <row r="147" s="5" customFormat="1" x14ac:dyDescent="0.2"/>
    <row r="148" s="5" customFormat="1" x14ac:dyDescent="0.2"/>
    <row r="149" s="5" customFormat="1" x14ac:dyDescent="0.2"/>
    <row r="150" s="5" customFormat="1" x14ac:dyDescent="0.2"/>
    <row r="151" s="5" customFormat="1" x14ac:dyDescent="0.2"/>
    <row r="152" s="5" customFormat="1" x14ac:dyDescent="0.2"/>
    <row r="153" s="5" customFormat="1" x14ac:dyDescent="0.2"/>
    <row r="154" s="5" customFormat="1" x14ac:dyDescent="0.2"/>
    <row r="155" s="5" customFormat="1" x14ac:dyDescent="0.2"/>
    <row r="156" s="5" customFormat="1" x14ac:dyDescent="0.2"/>
    <row r="157" s="5" customFormat="1" x14ac:dyDescent="0.2"/>
    <row r="158" s="5" customFormat="1" x14ac:dyDescent="0.2"/>
    <row r="159" s="5" customFormat="1" x14ac:dyDescent="0.2"/>
    <row r="160" s="5" customFormat="1" x14ac:dyDescent="0.2"/>
    <row r="161" s="5" customFormat="1" x14ac:dyDescent="0.2"/>
    <row r="162" s="5" customFormat="1" x14ac:dyDescent="0.2"/>
    <row r="163" s="5" customFormat="1" x14ac:dyDescent="0.2"/>
    <row r="164" s="5" customFormat="1" x14ac:dyDescent="0.2"/>
    <row r="165" s="5" customFormat="1" x14ac:dyDescent="0.2"/>
    <row r="166" s="5" customFormat="1" x14ac:dyDescent="0.2"/>
    <row r="167" s="5" customFormat="1" x14ac:dyDescent="0.2"/>
    <row r="168" s="5" customFormat="1" x14ac:dyDescent="0.2"/>
    <row r="169" s="5" customFormat="1" x14ac:dyDescent="0.2"/>
    <row r="170" s="5" customFormat="1" x14ac:dyDescent="0.2"/>
    <row r="171" s="5" customFormat="1" x14ac:dyDescent="0.2"/>
    <row r="172" s="5" customFormat="1" x14ac:dyDescent="0.2"/>
    <row r="173" s="5" customFormat="1" x14ac:dyDescent="0.2"/>
    <row r="174" s="5" customFormat="1" x14ac:dyDescent="0.2"/>
    <row r="175" s="5" customFormat="1" x14ac:dyDescent="0.2"/>
    <row r="176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  <row r="184" s="5" customFormat="1" x14ac:dyDescent="0.2"/>
    <row r="185" s="5" customFormat="1" x14ac:dyDescent="0.2"/>
    <row r="186" s="5" customFormat="1" x14ac:dyDescent="0.2"/>
    <row r="187" s="5" customFormat="1" x14ac:dyDescent="0.2"/>
    <row r="188" s="5" customFormat="1" x14ac:dyDescent="0.2"/>
    <row r="189" s="5" customFormat="1" x14ac:dyDescent="0.2"/>
    <row r="190" s="5" customFormat="1" x14ac:dyDescent="0.2"/>
    <row r="191" s="5" customFormat="1" x14ac:dyDescent="0.2"/>
    <row r="192" s="5" customFormat="1" x14ac:dyDescent="0.2"/>
    <row r="193" s="5" customFormat="1" x14ac:dyDescent="0.2"/>
    <row r="194" s="5" customFormat="1" x14ac:dyDescent="0.2"/>
    <row r="195" s="5" customFormat="1" x14ac:dyDescent="0.2"/>
    <row r="196" s="5" customFormat="1" x14ac:dyDescent="0.2"/>
    <row r="197" s="5" customFormat="1" x14ac:dyDescent="0.2"/>
    <row r="198" s="5" customFormat="1" x14ac:dyDescent="0.2"/>
    <row r="199" s="5" customFormat="1" x14ac:dyDescent="0.2"/>
    <row r="200" s="5" customFormat="1" x14ac:dyDescent="0.2"/>
    <row r="201" s="5" customFormat="1" x14ac:dyDescent="0.2"/>
    <row r="202" s="5" customFormat="1" x14ac:dyDescent="0.2"/>
    <row r="203" s="5" customFormat="1" x14ac:dyDescent="0.2"/>
    <row r="204" s="5" customFormat="1" x14ac:dyDescent="0.2"/>
    <row r="205" s="5" customFormat="1" x14ac:dyDescent="0.2"/>
    <row r="206" s="5" customFormat="1" x14ac:dyDescent="0.2"/>
    <row r="207" s="5" customFormat="1" x14ac:dyDescent="0.2"/>
    <row r="208" s="5" customFormat="1" x14ac:dyDescent="0.2"/>
    <row r="209" s="5" customFormat="1" x14ac:dyDescent="0.2"/>
    <row r="210" s="5" customFormat="1" x14ac:dyDescent="0.2"/>
    <row r="211" s="5" customFormat="1" x14ac:dyDescent="0.2"/>
    <row r="212" s="5" customFormat="1" x14ac:dyDescent="0.2"/>
    <row r="213" s="5" customFormat="1" x14ac:dyDescent="0.2"/>
    <row r="214" s="5" customFormat="1" x14ac:dyDescent="0.2"/>
    <row r="215" s="5" customFormat="1" x14ac:dyDescent="0.2"/>
    <row r="216" s="5" customFormat="1" x14ac:dyDescent="0.2"/>
    <row r="217" s="5" customFormat="1" x14ac:dyDescent="0.2"/>
    <row r="218" s="5" customFormat="1" x14ac:dyDescent="0.2"/>
    <row r="219" s="5" customFormat="1" x14ac:dyDescent="0.2"/>
    <row r="220" s="5" customFormat="1" x14ac:dyDescent="0.2"/>
    <row r="221" s="5" customFormat="1" x14ac:dyDescent="0.2"/>
    <row r="222" s="5" customFormat="1" x14ac:dyDescent="0.2"/>
    <row r="223" s="5" customFormat="1" x14ac:dyDescent="0.2"/>
    <row r="224" s="5" customFormat="1" x14ac:dyDescent="0.2"/>
    <row r="225" s="5" customFormat="1" x14ac:dyDescent="0.2"/>
    <row r="226" s="5" customFormat="1" x14ac:dyDescent="0.2"/>
    <row r="227" s="5" customFormat="1" x14ac:dyDescent="0.2"/>
    <row r="228" s="5" customFormat="1" x14ac:dyDescent="0.2"/>
    <row r="229" s="5" customFormat="1" x14ac:dyDescent="0.2"/>
    <row r="230" s="5" customFormat="1" x14ac:dyDescent="0.2"/>
    <row r="231" s="5" customFormat="1" x14ac:dyDescent="0.2"/>
    <row r="232" s="5" customFormat="1" x14ac:dyDescent="0.2"/>
    <row r="233" s="5" customFormat="1" x14ac:dyDescent="0.2"/>
    <row r="234" s="5" customFormat="1" x14ac:dyDescent="0.2"/>
    <row r="235" s="5" customFormat="1" x14ac:dyDescent="0.2"/>
    <row r="236" s="5" customFormat="1" x14ac:dyDescent="0.2"/>
    <row r="237" s="5" customFormat="1" x14ac:dyDescent="0.2"/>
    <row r="238" s="5" customFormat="1" x14ac:dyDescent="0.2"/>
    <row r="239" s="5" customFormat="1" x14ac:dyDescent="0.2"/>
    <row r="240" s="5" customFormat="1" x14ac:dyDescent="0.2"/>
    <row r="241" s="5" customFormat="1" x14ac:dyDescent="0.2"/>
    <row r="242" s="5" customFormat="1" x14ac:dyDescent="0.2"/>
    <row r="243" s="5" customFormat="1" x14ac:dyDescent="0.2"/>
    <row r="244" s="5" customFormat="1" x14ac:dyDescent="0.2"/>
    <row r="245" s="5" customFormat="1" x14ac:dyDescent="0.2"/>
    <row r="246" s="5" customFormat="1" x14ac:dyDescent="0.2"/>
    <row r="247" s="5" customFormat="1" x14ac:dyDescent="0.2"/>
    <row r="248" s="5" customFormat="1" x14ac:dyDescent="0.2"/>
    <row r="249" s="5" customFormat="1" x14ac:dyDescent="0.2"/>
    <row r="250" s="5" customFormat="1" x14ac:dyDescent="0.2"/>
    <row r="251" s="5" customFormat="1" x14ac:dyDescent="0.2"/>
    <row r="252" s="5" customFormat="1" x14ac:dyDescent="0.2"/>
    <row r="253" s="5" customFormat="1" x14ac:dyDescent="0.2"/>
    <row r="254" s="5" customFormat="1" x14ac:dyDescent="0.2"/>
    <row r="255" s="5" customFormat="1" x14ac:dyDescent="0.2"/>
    <row r="256" s="5" customFormat="1" x14ac:dyDescent="0.2"/>
    <row r="257" s="5" customFormat="1" x14ac:dyDescent="0.2"/>
    <row r="258" s="5" customFormat="1" x14ac:dyDescent="0.2"/>
    <row r="259" s="5" customFormat="1" x14ac:dyDescent="0.2"/>
    <row r="260" s="5" customFormat="1" x14ac:dyDescent="0.2"/>
    <row r="261" s="5" customFormat="1" x14ac:dyDescent="0.2"/>
    <row r="262" s="5" customFormat="1" x14ac:dyDescent="0.2"/>
    <row r="263" s="5" customFormat="1" x14ac:dyDescent="0.2"/>
    <row r="264" s="5" customFormat="1" x14ac:dyDescent="0.2"/>
    <row r="265" s="5" customFormat="1" x14ac:dyDescent="0.2"/>
    <row r="266" s="5" customFormat="1" x14ac:dyDescent="0.2"/>
    <row r="267" s="5" customFormat="1" x14ac:dyDescent="0.2"/>
    <row r="268" s="5" customFormat="1" x14ac:dyDescent="0.2"/>
    <row r="269" s="5" customFormat="1" x14ac:dyDescent="0.2"/>
    <row r="270" s="5" customFormat="1" x14ac:dyDescent="0.2"/>
    <row r="271" s="5" customFormat="1" x14ac:dyDescent="0.2"/>
    <row r="272" s="5" customFormat="1" x14ac:dyDescent="0.2"/>
    <row r="273" s="5" customFormat="1" x14ac:dyDescent="0.2"/>
    <row r="274" s="5" customFormat="1" x14ac:dyDescent="0.2"/>
    <row r="275" s="5" customFormat="1" x14ac:dyDescent="0.2"/>
    <row r="276" s="5" customFormat="1" x14ac:dyDescent="0.2"/>
    <row r="277" s="5" customFormat="1" x14ac:dyDescent="0.2"/>
    <row r="278" s="5" customFormat="1" x14ac:dyDescent="0.2"/>
    <row r="279" s="5" customFormat="1" x14ac:dyDescent="0.2"/>
    <row r="280" s="5" customFormat="1" x14ac:dyDescent="0.2"/>
    <row r="281" s="5" customFormat="1" x14ac:dyDescent="0.2"/>
    <row r="282" s="5" customFormat="1" x14ac:dyDescent="0.2"/>
    <row r="283" s="5" customFormat="1" x14ac:dyDescent="0.2"/>
    <row r="284" s="5" customFormat="1" x14ac:dyDescent="0.2"/>
    <row r="285" s="5" customFormat="1" x14ac:dyDescent="0.2"/>
    <row r="286" s="5" customFormat="1" x14ac:dyDescent="0.2"/>
    <row r="287" s="5" customFormat="1" x14ac:dyDescent="0.2"/>
    <row r="288" s="5" customFormat="1" x14ac:dyDescent="0.2"/>
    <row r="289" s="5" customFormat="1" x14ac:dyDescent="0.2"/>
    <row r="290" s="5" customFormat="1" x14ac:dyDescent="0.2"/>
    <row r="291" s="5" customFormat="1" x14ac:dyDescent="0.2"/>
    <row r="292" s="5" customFormat="1" x14ac:dyDescent="0.2"/>
    <row r="293" s="5" customFormat="1" x14ac:dyDescent="0.2"/>
    <row r="294" s="5" customFormat="1" x14ac:dyDescent="0.2"/>
    <row r="295" s="5" customFormat="1" x14ac:dyDescent="0.2"/>
    <row r="296" s="5" customFormat="1" x14ac:dyDescent="0.2"/>
    <row r="297" s="5" customFormat="1" x14ac:dyDescent="0.2"/>
    <row r="298" s="5" customFormat="1" x14ac:dyDescent="0.2"/>
    <row r="299" s="5" customFormat="1" x14ac:dyDescent="0.2"/>
    <row r="300" s="5" customFormat="1" x14ac:dyDescent="0.2"/>
    <row r="301" s="5" customFormat="1" x14ac:dyDescent="0.2"/>
    <row r="302" s="5" customFormat="1" x14ac:dyDescent="0.2"/>
    <row r="303" s="5" customFormat="1" x14ac:dyDescent="0.2"/>
    <row r="304" s="5" customFormat="1" x14ac:dyDescent="0.2"/>
    <row r="305" s="5" customFormat="1" x14ac:dyDescent="0.2"/>
    <row r="306" s="5" customFormat="1" x14ac:dyDescent="0.2"/>
    <row r="307" s="5" customFormat="1" x14ac:dyDescent="0.2"/>
    <row r="308" s="5" customFormat="1" x14ac:dyDescent="0.2"/>
    <row r="309" s="5" customFormat="1" x14ac:dyDescent="0.2"/>
    <row r="310" s="5" customFormat="1" x14ac:dyDescent="0.2"/>
    <row r="311" s="5" customFormat="1" x14ac:dyDescent="0.2"/>
    <row r="312" s="5" customFormat="1" x14ac:dyDescent="0.2"/>
    <row r="313" s="5" customFormat="1" x14ac:dyDescent="0.2"/>
    <row r="314" s="5" customFormat="1" x14ac:dyDescent="0.2"/>
    <row r="315" s="5" customFormat="1" x14ac:dyDescent="0.2"/>
    <row r="316" s="5" customFormat="1" x14ac:dyDescent="0.2"/>
    <row r="317" s="5" customFormat="1" x14ac:dyDescent="0.2"/>
    <row r="318" s="5" customFormat="1" x14ac:dyDescent="0.2"/>
    <row r="319" s="5" customFormat="1" x14ac:dyDescent="0.2"/>
    <row r="320" s="5" customFormat="1" x14ac:dyDescent="0.2"/>
    <row r="321" s="5" customFormat="1" x14ac:dyDescent="0.2"/>
    <row r="322" s="5" customFormat="1" x14ac:dyDescent="0.2"/>
  </sheetData>
  <mergeCells count="10">
    <mergeCell ref="A23:B23"/>
    <mergeCell ref="N3:N4"/>
    <mergeCell ref="A1:M2"/>
    <mergeCell ref="A3:A4"/>
    <mergeCell ref="B3:B4"/>
    <mergeCell ref="C3:E3"/>
    <mergeCell ref="G3:I3"/>
    <mergeCell ref="J3:J4"/>
    <mergeCell ref="K3:M3"/>
    <mergeCell ref="F3:F4"/>
  </mergeCells>
  <pageMargins left="3.937007874015748E-2" right="3.937007874015748E-2" top="0.15748031496062992" bottom="3.937007874015748E-2" header="0.59055118110236227" footer="0.11811023622047245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>Stimulsoft Reports 2014.1.1900 from 10 April 2014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Французова Ирина Васильевна</dc:creator>
  <cp:lastModifiedBy>Кобзева Оксана Витальевна</cp:lastModifiedBy>
  <cp:lastPrinted>2024-03-03T22:19:38Z</cp:lastPrinted>
  <dcterms:created xsi:type="dcterms:W3CDTF">2015-01-16T06:11:54Z</dcterms:created>
  <dcterms:modified xsi:type="dcterms:W3CDTF">2024-05-02T00:24:38Z</dcterms:modified>
</cp:coreProperties>
</file>